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ต๋อง\ค่าสาธารณูปโภค\วิเคราะห์ข้อมูลค่าสาธารณูปโภค\"/>
    </mc:Choice>
  </mc:AlternateContent>
  <xr:revisionPtr revIDLastSave="0" documentId="13_ncr:1_{3A6571A1-8DD4-4DD6-8315-266D381F3515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ค่าน้ำมัน Regression" sheetId="66" r:id="rId1"/>
    <sheet name="ข้อมูลค่าไฟฟ้า" sheetId="7" r:id="rId2"/>
    <sheet name="ประมาณการค่าไฟฟ้า" sheetId="18" r:id="rId3"/>
    <sheet name="Time-Series ค่าไฟฟ้ารวม" sheetId="2" r:id="rId4"/>
    <sheet name="หน่วยไฟฟ้า สพม.นครพนม" sheetId="58" r:id="rId5"/>
    <sheet name="Forecast ไฟฟ้าฐาน" sheetId="63" r:id="rId6"/>
    <sheet name="Forecast หน่วยไฟฟ้า" sheetId="64" r:id="rId7"/>
    <sheet name="หน่วยไฟฟ้า ปีงบประมาณ 2563" sheetId="25" r:id="rId8"/>
    <sheet name="ค่าไฟฟ้า ปีงบประมาณ 2563" sheetId="24" r:id="rId9"/>
    <sheet name="หน่วยไฟฟ้า ปีงบประมาณ 2564" sheetId="26" r:id="rId10"/>
    <sheet name="ค่าไฟฟ้า ปีงบประมาณ 2564" sheetId="21" r:id="rId11"/>
    <sheet name="หน่วยไฟฟ้า ปีงบประมาณ 2565" sheetId="27" r:id="rId12"/>
    <sheet name="ค่าไฟฟ้า ปีงบประมาณ 2565" sheetId="22" r:id="rId13"/>
    <sheet name="หน่วยไฟฟ้า ปีงบประมาณ 2566" sheetId="28" r:id="rId14"/>
    <sheet name="ค่าไฟฟ้า ปีงบประมาณ 2566" sheetId="23" r:id="rId15"/>
    <sheet name="อื่นๆ" sheetId="65" r:id="rId16"/>
  </sheets>
  <definedNames>
    <definedName name="_xlnm.Print_Area" localSheetId="1">ข้อมูลค่าไฟฟ้า!$B$2:$O$28</definedName>
    <definedName name="_xlnm.Print_Area" localSheetId="2">ประมาณการค่าไฟฟ้า!$B$2:$M$64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6" l="1"/>
  <c r="C25" i="66"/>
  <c r="C26" i="66"/>
  <c r="C23" i="66"/>
  <c r="O18" i="65"/>
  <c r="O15" i="65"/>
  <c r="O16" i="65"/>
  <c r="O17" i="65"/>
  <c r="O7" i="65" l="1"/>
  <c r="O8" i="65"/>
  <c r="O5" i="65"/>
  <c r="I6" i="65"/>
  <c r="O6" i="65" s="1"/>
  <c r="G53" i="18"/>
  <c r="G64" i="18"/>
  <c r="G63" i="18"/>
  <c r="G62" i="18"/>
  <c r="G61" i="18"/>
  <c r="G60" i="18"/>
  <c r="G59" i="18"/>
  <c r="G58" i="18"/>
  <c r="G57" i="18"/>
  <c r="G56" i="18"/>
  <c r="G55" i="18"/>
  <c r="G54" i="18"/>
  <c r="E54" i="18"/>
  <c r="E55" i="18"/>
  <c r="E56" i="18"/>
  <c r="E57" i="18"/>
  <c r="E58" i="18"/>
  <c r="E59" i="18"/>
  <c r="K59" i="18" s="1"/>
  <c r="E60" i="18"/>
  <c r="E61" i="18"/>
  <c r="E62" i="18"/>
  <c r="E63" i="18"/>
  <c r="E64" i="18"/>
  <c r="E53" i="18"/>
  <c r="E62" i="2"/>
  <c r="E58" i="2"/>
  <c r="E54" i="2"/>
  <c r="H54" i="2" s="1"/>
  <c r="E53" i="2"/>
  <c r="E55" i="2"/>
  <c r="E56" i="2"/>
  <c r="H56" i="2" s="1"/>
  <c r="E57" i="2"/>
  <c r="E59" i="2"/>
  <c r="H59" i="2" s="1"/>
  <c r="E60" i="2"/>
  <c r="H60" i="2" s="1"/>
  <c r="E61" i="2"/>
  <c r="E63" i="2"/>
  <c r="H63" i="2" s="1"/>
  <c r="E64" i="2"/>
  <c r="H64" i="2" s="1"/>
  <c r="F65" i="18"/>
  <c r="O23" i="7"/>
  <c r="P21" i="7"/>
  <c r="M43" i="18"/>
  <c r="O6" i="58"/>
  <c r="O7" i="58"/>
  <c r="O8" i="58"/>
  <c r="P6" i="58" s="1"/>
  <c r="O5" i="58"/>
  <c r="O9" i="58" s="1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4" i="18"/>
  <c r="M45" i="18"/>
  <c r="M46" i="18"/>
  <c r="M47" i="18"/>
  <c r="M48" i="18"/>
  <c r="M49" i="18"/>
  <c r="M50" i="18"/>
  <c r="M5" i="18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K51" i="18" s="1"/>
  <c r="G52" i="18"/>
  <c r="G5" i="18"/>
  <c r="C50" i="64"/>
  <c r="C54" i="64"/>
  <c r="C58" i="64"/>
  <c r="C57" i="64"/>
  <c r="C51" i="64"/>
  <c r="C55" i="64"/>
  <c r="C59" i="64"/>
  <c r="C61" i="64"/>
  <c r="C52" i="64"/>
  <c r="C56" i="64"/>
  <c r="C60" i="64"/>
  <c r="C53" i="64"/>
  <c r="C50" i="63"/>
  <c r="C54" i="63"/>
  <c r="C58" i="63"/>
  <c r="C55" i="63"/>
  <c r="C51" i="63"/>
  <c r="C59" i="63"/>
  <c r="C52" i="63"/>
  <c r="C56" i="63"/>
  <c r="C60" i="63"/>
  <c r="C53" i="63"/>
  <c r="C57" i="63"/>
  <c r="C61" i="63"/>
  <c r="K60" i="18" l="1"/>
  <c r="E65" i="18"/>
  <c r="G65" i="18"/>
  <c r="H53" i="2"/>
  <c r="H57" i="2"/>
  <c r="H61" i="2"/>
  <c r="H58" i="2"/>
  <c r="H55" i="2"/>
  <c r="H62" i="2"/>
  <c r="P8" i="58"/>
  <c r="P7" i="58"/>
  <c r="M62" i="18"/>
  <c r="M57" i="18"/>
  <c r="M63" i="18"/>
  <c r="M53" i="18"/>
  <c r="M60" i="18"/>
  <c r="M64" i="18"/>
  <c r="L51" i="18"/>
  <c r="M51" i="18"/>
  <c r="N55" i="23"/>
  <c r="M55" i="23"/>
  <c r="L55" i="23"/>
  <c r="L56" i="23" s="1"/>
  <c r="K55" i="23"/>
  <c r="J55" i="23"/>
  <c r="I55" i="23"/>
  <c r="I56" i="23" s="1"/>
  <c r="H55" i="23"/>
  <c r="G55" i="23"/>
  <c r="F55" i="23"/>
  <c r="F56" i="23" s="1"/>
  <c r="E55" i="23"/>
  <c r="D55" i="23"/>
  <c r="C55" i="23"/>
  <c r="C56" i="23" s="1"/>
  <c r="N55" i="28"/>
  <c r="M55" i="28"/>
  <c r="L55" i="28"/>
  <c r="L56" i="28" s="1"/>
  <c r="K55" i="28"/>
  <c r="J55" i="28"/>
  <c r="I55" i="28"/>
  <c r="I56" i="28" s="1"/>
  <c r="H55" i="28"/>
  <c r="G55" i="28"/>
  <c r="F55" i="28"/>
  <c r="F56" i="28" s="1"/>
  <c r="E55" i="28"/>
  <c r="D55" i="28"/>
  <c r="C55" i="28"/>
  <c r="C56" i="28" s="1"/>
  <c r="J53" i="2" l="1"/>
  <c r="L56" i="18"/>
  <c r="M56" i="18"/>
  <c r="K54" i="18"/>
  <c r="M54" i="18"/>
  <c r="K61" i="18"/>
  <c r="M61" i="18"/>
  <c r="M55" i="18"/>
  <c r="L55" i="18"/>
  <c r="L59" i="18"/>
  <c r="M59" i="18"/>
  <c r="K58" i="18"/>
  <c r="M58" i="18"/>
  <c r="K57" i="18"/>
  <c r="L64" i="18"/>
  <c r="L57" i="18"/>
  <c r="K55" i="18"/>
  <c r="K53" i="18"/>
  <c r="K56" i="18"/>
  <c r="L54" i="18"/>
  <c r="L62" i="18"/>
  <c r="L58" i="18"/>
  <c r="K62" i="18"/>
  <c r="K63" i="18"/>
  <c r="L63" i="18"/>
  <c r="L60" i="18"/>
  <c r="K64" i="18"/>
  <c r="L53" i="18"/>
  <c r="L61" i="18"/>
  <c r="O18" i="7"/>
  <c r="P18" i="7" s="1"/>
  <c r="O17" i="7"/>
  <c r="P17" i="7" s="1"/>
  <c r="E46" i="2"/>
  <c r="H46" i="2" s="1"/>
  <c r="E47" i="2"/>
  <c r="H47" i="2" s="1"/>
  <c r="E48" i="2"/>
  <c r="H48" i="2" s="1"/>
  <c r="E49" i="2"/>
  <c r="H49" i="2" s="1"/>
  <c r="E50" i="2"/>
  <c r="H50" i="2" s="1"/>
  <c r="E51" i="2"/>
  <c r="H51" i="2" s="1"/>
  <c r="E52" i="2"/>
  <c r="H52" i="2" s="1"/>
  <c r="E45" i="2"/>
  <c r="H45" i="2" s="1"/>
  <c r="E44" i="2"/>
  <c r="H44" i="2" s="1"/>
  <c r="E43" i="2"/>
  <c r="H43" i="2" s="1"/>
  <c r="E42" i="2"/>
  <c r="H42" i="2" s="1"/>
  <c r="E41" i="2"/>
  <c r="H41" i="2" s="1"/>
  <c r="E40" i="2"/>
  <c r="H40" i="2" s="1"/>
  <c r="E39" i="2"/>
  <c r="H39" i="2" s="1"/>
  <c r="E38" i="2"/>
  <c r="H38" i="2" s="1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31" i="2"/>
  <c r="H31" i="2" s="1"/>
  <c r="E30" i="2"/>
  <c r="H30" i="2" s="1"/>
  <c r="E29" i="2"/>
  <c r="H29" i="2" s="1"/>
  <c r="E28" i="2"/>
  <c r="H28" i="2" s="1"/>
  <c r="E27" i="2"/>
  <c r="H27" i="2" s="1"/>
  <c r="E26" i="2"/>
  <c r="H26" i="2" s="1"/>
  <c r="E25" i="2"/>
  <c r="H25" i="2" s="1"/>
  <c r="E24" i="2"/>
  <c r="H24" i="2" s="1"/>
  <c r="E23" i="2"/>
  <c r="H23" i="2" s="1"/>
  <c r="E22" i="2"/>
  <c r="H22" i="2" s="1"/>
  <c r="E21" i="2"/>
  <c r="H21" i="2" s="1"/>
  <c r="E20" i="2"/>
  <c r="H20" i="2" s="1"/>
  <c r="E19" i="2"/>
  <c r="H19" i="2" s="1"/>
  <c r="E18" i="2"/>
  <c r="H18" i="2" s="1"/>
  <c r="E17" i="2"/>
  <c r="H17" i="2" s="1"/>
  <c r="E16" i="2"/>
  <c r="H16" i="2" s="1"/>
  <c r="E15" i="2"/>
  <c r="H15" i="2" s="1"/>
  <c r="E14" i="2"/>
  <c r="H14" i="2" s="1"/>
  <c r="E13" i="2"/>
  <c r="H13" i="2" s="1"/>
  <c r="E12" i="2"/>
  <c r="H12" i="2" s="1"/>
  <c r="E11" i="2"/>
  <c r="H11" i="2" s="1"/>
  <c r="E10" i="2"/>
  <c r="H10" i="2" s="1"/>
  <c r="E9" i="2"/>
  <c r="H9" i="2" s="1"/>
  <c r="E8" i="2"/>
  <c r="H8" i="2" s="1"/>
  <c r="E7" i="2"/>
  <c r="H7" i="2" s="1"/>
  <c r="E6" i="2"/>
  <c r="H6" i="2" s="1"/>
  <c r="E5" i="2"/>
  <c r="H5" i="2" s="1"/>
  <c r="M65" i="18" l="1"/>
  <c r="K65" i="18"/>
  <c r="L65" i="18"/>
  <c r="D9" i="58"/>
  <c r="E9" i="58"/>
  <c r="F9" i="58"/>
  <c r="G9" i="58"/>
  <c r="H9" i="58"/>
  <c r="I9" i="58"/>
  <c r="J9" i="58"/>
  <c r="K9" i="58"/>
  <c r="L9" i="58"/>
  <c r="M9" i="58"/>
  <c r="N9" i="58"/>
  <c r="C9" i="58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3" i="22"/>
  <c r="O22" i="7"/>
  <c r="O26" i="7"/>
  <c r="K66" i="18" l="1"/>
  <c r="O9" i="7"/>
  <c r="O10" i="7"/>
  <c r="D55" i="22"/>
  <c r="E55" i="22"/>
  <c r="F55" i="22"/>
  <c r="G55" i="22"/>
  <c r="H55" i="22"/>
  <c r="I55" i="22"/>
  <c r="J55" i="22"/>
  <c r="K55" i="22"/>
  <c r="L55" i="22"/>
  <c r="M55" i="22"/>
  <c r="N55" i="22"/>
  <c r="C55" i="22"/>
  <c r="D55" i="27"/>
  <c r="E55" i="27"/>
  <c r="F55" i="27"/>
  <c r="G55" i="27"/>
  <c r="H55" i="27"/>
  <c r="I55" i="27"/>
  <c r="J55" i="27"/>
  <c r="K55" i="27"/>
  <c r="L55" i="27"/>
  <c r="M55" i="27"/>
  <c r="N55" i="27"/>
  <c r="C55" i="27"/>
  <c r="D55" i="21"/>
  <c r="E55" i="21"/>
  <c r="F55" i="21"/>
  <c r="G55" i="21"/>
  <c r="H55" i="21"/>
  <c r="I55" i="21"/>
  <c r="J55" i="21"/>
  <c r="K55" i="21"/>
  <c r="L55" i="21"/>
  <c r="M55" i="21"/>
  <c r="N55" i="21"/>
  <c r="C55" i="21"/>
  <c r="D55" i="26"/>
  <c r="E55" i="26"/>
  <c r="F55" i="26"/>
  <c r="G55" i="26"/>
  <c r="H55" i="26"/>
  <c r="I55" i="26"/>
  <c r="J55" i="26"/>
  <c r="K55" i="26"/>
  <c r="L55" i="26"/>
  <c r="M55" i="26"/>
  <c r="N55" i="26"/>
  <c r="C55" i="26"/>
  <c r="D55" i="25"/>
  <c r="E55" i="25"/>
  <c r="F55" i="25"/>
  <c r="G55" i="25"/>
  <c r="H55" i="25"/>
  <c r="I55" i="25"/>
  <c r="J55" i="25"/>
  <c r="K55" i="25"/>
  <c r="L55" i="25"/>
  <c r="M55" i="25"/>
  <c r="N55" i="25"/>
  <c r="C55" i="25"/>
  <c r="D55" i="24"/>
  <c r="E55" i="24"/>
  <c r="F55" i="24"/>
  <c r="G55" i="24"/>
  <c r="H55" i="24"/>
  <c r="I55" i="24"/>
  <c r="J55" i="24"/>
  <c r="K55" i="24"/>
  <c r="L55" i="24"/>
  <c r="M55" i="24"/>
  <c r="N55" i="24"/>
  <c r="C55" i="24"/>
  <c r="P23" i="7"/>
  <c r="E45" i="18"/>
  <c r="E46" i="18"/>
  <c r="E47" i="18"/>
  <c r="E48" i="18"/>
  <c r="E49" i="18"/>
  <c r="E50" i="18"/>
  <c r="E51" i="18"/>
  <c r="E52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5" i="18"/>
  <c r="L52" i="18" l="1"/>
  <c r="M52" i="18"/>
  <c r="K52" i="18"/>
  <c r="I56" i="27"/>
  <c r="F56" i="27"/>
  <c r="C56" i="27"/>
  <c r="C56" i="26"/>
  <c r="F56" i="25"/>
  <c r="C56" i="25"/>
  <c r="I56" i="24"/>
  <c r="C56" i="24"/>
  <c r="L56" i="22"/>
  <c r="L56" i="21"/>
  <c r="L56" i="24" l="1"/>
  <c r="L56" i="25"/>
  <c r="L56" i="26"/>
  <c r="L56" i="27"/>
  <c r="I56" i="21"/>
  <c r="F56" i="22"/>
  <c r="I56" i="25"/>
  <c r="I56" i="26"/>
  <c r="C56" i="21"/>
  <c r="F56" i="21"/>
  <c r="F56" i="24"/>
  <c r="F56" i="26"/>
  <c r="C56" i="22"/>
  <c r="I56" i="22"/>
  <c r="O25" i="7"/>
  <c r="P25" i="7" s="1"/>
  <c r="O24" i="7"/>
  <c r="P24" i="7" s="1"/>
  <c r="O21" i="7"/>
  <c r="O14" i="7" l="1"/>
  <c r="O13" i="7"/>
  <c r="O6" i="7"/>
  <c r="P10" i="7" s="1"/>
  <c r="O5" i="7"/>
  <c r="P9" i="7" s="1"/>
  <c r="P13" i="7" l="1"/>
  <c r="P14" i="7"/>
</calcChain>
</file>

<file path=xl/sharedStrings.xml><?xml version="1.0" encoding="utf-8"?>
<sst xmlns="http://schemas.openxmlformats.org/spreadsheetml/2006/main" count="661" uniqueCount="137">
  <si>
    <t>เดือน</t>
  </si>
  <si>
    <t>ปีงบประมาณ พ.ศ. 2563</t>
  </si>
  <si>
    <t>ปีงบประมาณ พ.ศ. 2564</t>
  </si>
  <si>
    <t>ปีงบประมาณ พ.ศ. 2565</t>
  </si>
  <si>
    <t>ปีงบประมาณ พ.ศ. 2566</t>
  </si>
  <si>
    <t>ค่าไฟฟ้าไม่คิดภาษีมูลค่าเพิ่ม 7% (บาท)</t>
  </si>
  <si>
    <t>ft (บาท/หน่วย)</t>
  </si>
  <si>
    <t>ค่าไฟฟ้ารวม (บาท)</t>
  </si>
  <si>
    <t>หน่วยไฟฟ้า (kWh)</t>
  </si>
  <si>
    <t>ค่าไฟฟ้าฐาน (บาท)</t>
  </si>
  <si>
    <t>ft1 (บาท/kWh)</t>
  </si>
  <si>
    <t>ft2 (บาท/kWh)</t>
  </si>
  <si>
    <t>ft3 (บาท/kWh)</t>
  </si>
  <si>
    <t>รวม</t>
  </si>
  <si>
    <t>หน่วยงาน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</si>
  <si>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</si>
  <si>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</si>
  <si>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</si>
  <si>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</si>
  <si>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</si>
  <si>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</si>
  <si>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</si>
  <si>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</si>
  <si>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</si>
  <si>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</si>
  <si>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</si>
  <si>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</si>
  <si>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 1 ปิยะมหาราชาลัย</t>
  </si>
  <si>
    <t> 2 คำเตยอุปถัมภ์</t>
  </si>
  <si>
    <t> 3 นครพนมวิทยาคม</t>
  </si>
  <si>
    <t> 4 ศรีโคตรบูรณ์</t>
  </si>
  <si>
    <t> 5 บ้านผึ้งวิทยาคม</t>
  </si>
  <si>
    <t> 6 ศรีบัวบานวิทยาคม</t>
  </si>
  <si>
    <t> 7 วังกระแสวิทยาคม</t>
  </si>
  <si>
    <t> 8 ปลาปากวิทยา</t>
  </si>
  <si>
    <t> 9 กุตาไก้วิทยาคม</t>
  </si>
  <si>
    <t> 10 มัธยมพัชรกิติยาภา ๑ นครพนม</t>
  </si>
  <si>
    <t> 11 ธรรมโฆษิตวิทยา</t>
  </si>
  <si>
    <t> 12 โคกสว่างประชาสรรค์</t>
  </si>
  <si>
    <t> 13 มหาชัยวิทยาคม</t>
  </si>
  <si>
    <t> 14 อุเทนพัฒนา</t>
  </si>
  <si>
    <t> 15 ไชยบุรีวิทยาคม</t>
  </si>
  <si>
    <t> 16 พะทายพิทยาคม</t>
  </si>
  <si>
    <t> 17 รามราชพิทยาคม</t>
  </si>
  <si>
    <t> 18 ท่าจำปาวิทยา</t>
  </si>
  <si>
    <t> 19 เชียงยืนวิทยา</t>
  </si>
  <si>
    <t> 20 บ้านแพงพิทยาคม</t>
  </si>
  <si>
    <t> 21 ภูลังกาพิทยาคม</t>
  </si>
  <si>
    <t> 22 ธาตุพนม</t>
  </si>
  <si>
    <t> 23 นาถ่อนพัฒนา</t>
  </si>
  <si>
    <t> 24 อุ่มเหม้าประชาสรรค์</t>
  </si>
  <si>
    <t> 25 โพนแพงพิทยาคม</t>
  </si>
  <si>
    <t> 26 กุดฉิมวิทยาคม</t>
  </si>
  <si>
    <t> 27 เรณูนครวิทยานุกูล</t>
  </si>
  <si>
    <t> 28 ดงดาวแจ้งพัฒนศึกษา</t>
  </si>
  <si>
    <t> 29 นาแกพิทยาคม</t>
  </si>
  <si>
    <t> 30 นาแกสามัคคีวิทยา</t>
  </si>
  <si>
    <t> 31 พระซองสามัคคีวิทยา</t>
  </si>
  <si>
    <t> 32 หนองบ่อวิทยานุกูล</t>
  </si>
  <si>
    <t> 33 ธรรมากรวิทยานุกูล</t>
  </si>
  <si>
    <t> 34 สหราษฎร์รังสฤษดิ์</t>
  </si>
  <si>
    <t> 35 สามผงวิทยาคม</t>
  </si>
  <si>
    <t> 36 สนธิราษฎร์วิทยา</t>
  </si>
  <si>
    <t> 37 บ้านข่าพิทยาคม</t>
  </si>
  <si>
    <t> 38 นาคำราษฎร์รังสรรค์</t>
  </si>
  <si>
    <t> 39 นาเดื่อพิทยาคม</t>
  </si>
  <si>
    <t> 40 นาหว้าพิทยาคม (ธาตุประสิทธิ์ประชานุเคราะห์)</t>
  </si>
  <si>
    <t> 41 นางัวราษฎร์รังสรรค์</t>
  </si>
  <si>
    <t> 42 ดอนเสียวแดงพิทยาคม</t>
  </si>
  <si>
    <t> 43 อุดมพัฒนศึกษา</t>
  </si>
  <si>
    <t> 44 โพนสวรรค์ราษฎร์พัฒนา</t>
  </si>
  <si>
    <t> 45 ค้อวิทยาคม</t>
  </si>
  <si>
    <t> 46 นาทมวิทยา</t>
  </si>
  <si>
    <t> 47 หนองซนพิทยาคม</t>
  </si>
  <si>
    <t> 48 วังยางวิทยาคม</t>
  </si>
  <si>
    <t> 49 หนองโพธิ์พิทยาคม</t>
  </si>
  <si>
    <t> 50 วัดบึงเหล็ก ในพระบรมราชานุเคราะห์</t>
  </si>
  <si>
    <t> 51 หนองแวงวิทยานุกูล</t>
  </si>
  <si>
    <t> 52 สำนักงานเขตพื้นที่การศึกษามัธยมศึกษานครพนม</t>
  </si>
  <si>
    <t>Factor การปรับค่าช่วง COVID</t>
  </si>
  <si>
    <t>ค่าไฟฟ้าฐานปรับใหม่ (บาท)</t>
  </si>
  <si>
    <t>หน่วยไฟฟ้าปรับใหม่ (kWh)</t>
  </si>
  <si>
    <t>Change</t>
  </si>
  <si>
    <t>-</t>
  </si>
  <si>
    <t>ค่าไฟฟ้าจริง (บาท)</t>
  </si>
  <si>
    <t>1.1 เท่าของรวม</t>
  </si>
  <si>
    <t>ปีงบประมาณ</t>
  </si>
  <si>
    <t>หน่วยไฟฟ้าโดยเฉลี่ย</t>
  </si>
  <si>
    <t>อัตราการเปลี่ยนแปลงหน่วยไฟฟ้าเทียบ YoY</t>
  </si>
  <si>
    <t>ตารางแสดงค่าไฟฟ้ารวมของ สพม.นครพนม</t>
  </si>
  <si>
    <t>หน่วยไฟฟ้าจริง (kWh)</t>
  </si>
  <si>
    <t>หน่วยไฟฟ้าจากแบบจำลอง (kWh)</t>
  </si>
  <si>
    <t>รวม (รายเดือน)</t>
  </si>
  <si>
    <t>รวม (รายไตรมาส)</t>
  </si>
  <si>
    <t>ตารางแสดงค่าไฟฟ้าของ สพม.นครพนม ปีงบประมาณ พ.ศ. 2563 - 2567 (พร้อมค่าประมาณการ) เปรียบเทียบค่าไฟฟ้าฐานและค่าไฟฟ้ารวมทั้งสามกรณี</t>
  </si>
  <si>
    <t>ตารางแสดงหน่วยไฟฟ้าและค่าไฟฟ้ารวมของ สพม.นครพนม ช่วงปีงบประมาณ พ.ศ. 2563 - พ.ศ. 2567 (พร้อมค่าประมาณการ)</t>
  </si>
  <si>
    <t>ปีงบประมาณ พ.ศ. 2567</t>
  </si>
  <si>
    <t>ค่าไฟฟ้ารวม A1 (บาท)</t>
  </si>
  <si>
    <t>ค่าไฟฟ้ารวม B1 (บาท)</t>
  </si>
  <si>
    <t>ค่าไฟฟ้ารวม C1 (บาท)</t>
  </si>
  <si>
    <t>ค่าไฟฟ้าแบบจำลอง A1 (บาท)</t>
  </si>
  <si>
    <t>ค่าไฟฟ้าแบบจำลอง B1 (บาท)</t>
  </si>
  <si>
    <t>ค่าไฟฟ้าแบบจำลอง C1 (บาท)</t>
  </si>
  <si>
    <t>การพยากรณ์(ค่าไฟฟ้าฐานปรับใหม่ (บาท))</t>
  </si>
  <si>
    <t>การพยากรณ์(หน่วยไฟฟ้าปรับใหม่ (kWh))</t>
  </si>
  <si>
    <r>
      <rPr>
        <b/>
        <sz val="14"/>
        <color rgb="FF000000"/>
        <rFont val="TH SarabunPSK"/>
        <family val="2"/>
      </rPr>
      <t xml:space="preserve">
หมายเหตุ : ค่า Ft สำหรับแบบจำลอง A1 : </t>
    </r>
    <r>
      <rPr>
        <sz val="14"/>
        <color rgb="FF000000"/>
        <rFont val="TH SarabunPSK"/>
        <family val="2"/>
      </rPr>
      <t xml:space="preserve">ค่า Ft ระหว่าง ก.ย. 2566 -  ธ.ค. 2566 เท่ากับ 0.6689 บาท/หน่วย, ค่า Ft ระหว่าง ม.ค. 2567 - เม.ย. 2567 เท่ากับ 0.7904 บาท/หน่วย,
ค่า Ft ระหว่าง พ.ค. 2567 - ก.ย. 2567 เท่ากับ 0.9119 บาท/หน่วย
</t>
    </r>
    <r>
      <rPr>
        <b/>
        <sz val="14"/>
        <color rgb="FF000000"/>
        <rFont val="TH SarabunPSK"/>
        <family val="2"/>
      </rPr>
      <t xml:space="preserve">ค่า Ft สำหรับแบบจำลอง B1 : </t>
    </r>
    <r>
      <rPr>
        <sz val="14"/>
        <color rgb="FF000000"/>
        <rFont val="TH SarabunPSK"/>
        <family val="2"/>
      </rPr>
      <t xml:space="preserve">ค่า Ft ระหว่าง ก.ย. 2566 - ก.ย. 2567 เท่ากับ 0.6689 บาท/หน่วย
</t>
    </r>
    <r>
      <rPr>
        <b/>
        <sz val="14"/>
        <color rgb="FF000000"/>
        <rFont val="TH SarabunPSK"/>
        <family val="2"/>
      </rPr>
      <t xml:space="preserve">ค่า Ft สำหรับแบบจำลอง C1 : </t>
    </r>
    <r>
      <rPr>
        <sz val="14"/>
        <color rgb="FF000000"/>
        <rFont val="TH SarabunPSK"/>
        <family val="2"/>
      </rPr>
      <t xml:space="preserve">ค่า Ft ระหว่าง ก.ย. 2566 - ธ.ค. 2566 เท่ากับ 0.6689 บาท/หน่วย, ค่า Ft ระหว่าง ม.ค. 2567 - เม.ย. 2567 เท่ากับ 0.5474 บาท/หน่วย,
ค่า Ft ระหว่าง พ.ค. 2567 - ก.ย. 2567 เท่ากับ 0.4259 บาท/หน่วย
</t>
    </r>
  </si>
  <si>
    <t>ตารางแสดงการใช้ปริมาณหน่วยไฟฟ้า ระหว่างปีงบประมาณ 2563 - 2566 สำนักงานเขตพื้นที่การศึกษามัธยมศึกษานครพนม</t>
  </si>
  <si>
    <t>กรกฎาคม</t>
  </si>
  <si>
    <t>ค่าไปรษณีย์ ระหว่างปีงบประมาณ 2563 - 2566</t>
  </si>
  <si>
    <t>ค่าน้ำมันเชื้อเพลิง ปีงบประมาณ 2566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</si>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</sst>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m/yyyy"/>
  </numFmts>
  <fonts count="26" x14ac:knownFonts="1">
    <font>
      <sz val="10"/>
      <color rgb="FF000000"/>
      <name val="Arial"/>
      <scheme val="minor"/>
    </font>
    <font>
      <sz val="16"/>
      <color rgb="FF000000"/>
      <name val="TH Sarabun New"/>
      <family val="2"/>
    </font>
    <font>
      <b/>
      <sz val="16"/>
      <color rgb="FF000000"/>
      <name val="TH Sarabun New"/>
      <family val="2"/>
    </font>
    <font>
      <sz val="10"/>
      <color rgb="FF000000"/>
      <name val="TH Sarabun New"/>
      <family val="2"/>
    </font>
    <font>
      <b/>
      <sz val="10"/>
      <color theme="1"/>
      <name val="TH Sarabun New"/>
      <family val="2"/>
    </font>
    <font>
      <b/>
      <sz val="10"/>
      <color rgb="FF000000"/>
      <name val="TH Sarabun New"/>
      <family val="2"/>
    </font>
    <font>
      <sz val="10"/>
      <color theme="1"/>
      <name val="TH Sarabun New"/>
      <family val="2"/>
    </font>
    <font>
      <sz val="10"/>
      <color rgb="FF000000"/>
      <name val="TH Sarabun New"/>
      <family val="2"/>
    </font>
    <font>
      <b/>
      <sz val="10"/>
      <color rgb="FF222222"/>
      <name val="TH Sarabun New"/>
      <family val="2"/>
    </font>
    <font>
      <b/>
      <u/>
      <sz val="10"/>
      <color rgb="FF000000"/>
      <name val="TH Sarabun New"/>
      <family val="2"/>
    </font>
    <font>
      <b/>
      <sz val="10"/>
      <color rgb="FF000000"/>
      <name val="Arial"/>
      <family val="2"/>
      <scheme val="minor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u/>
      <sz val="20"/>
      <color rgb="FF000000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0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8"/>
      <name val="Arial"/>
      <family val="2"/>
      <scheme val="minor"/>
    </font>
    <font>
      <b/>
      <sz val="20"/>
      <color rgb="FF000000"/>
      <name val="TH SarabunPSK"/>
      <family val="2"/>
    </font>
    <font>
      <i/>
      <sz val="10"/>
      <color rgb="FF000000"/>
      <name val="Arial"/>
      <family val="2"/>
      <scheme val="minor"/>
    </font>
    <font>
      <sz val="16"/>
      <color rgb="FFFF0000"/>
      <name val="TH SarabunPSK"/>
      <family val="2"/>
    </font>
    <font>
      <sz val="10"/>
      <color rgb="FFFF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0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6" fillId="0" borderId="1" xfId="0" applyFont="1" applyBorder="1" applyAlignment="1"/>
    <xf numFmtId="0" fontId="3" fillId="4" borderId="1" xfId="0" applyFont="1" applyFill="1" applyBorder="1" applyAlignment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87" fontId="6" fillId="2" borderId="1" xfId="0" applyNumberFormat="1" applyFont="1" applyFill="1" applyBorder="1" applyAlignment="1"/>
    <xf numFmtId="0" fontId="3" fillId="0" borderId="1" xfId="0" applyFont="1" applyBorder="1" applyAlignment="1"/>
    <xf numFmtId="0" fontId="3" fillId="3" borderId="1" xfId="0" applyFont="1" applyFill="1" applyBorder="1" applyAlignment="1"/>
    <xf numFmtId="0" fontId="7" fillId="0" borderId="0" xfId="0" applyFont="1" applyAlignment="1">
      <alignment vertical="center"/>
    </xf>
    <xf numFmtId="0" fontId="0" fillId="0" borderId="1" xfId="0" applyFont="1" applyBorder="1" applyAlignment="1"/>
    <xf numFmtId="0" fontId="0" fillId="0" borderId="3" xfId="0" applyFont="1" applyBorder="1" applyAlignment="1"/>
    <xf numFmtId="0" fontId="3" fillId="5" borderId="1" xfId="0" applyFont="1" applyFill="1" applyBorder="1" applyAlignment="1"/>
    <xf numFmtId="0" fontId="3" fillId="0" borderId="0" xfId="0" applyFont="1" applyBorder="1" applyAlignment="1"/>
    <xf numFmtId="4" fontId="3" fillId="0" borderId="0" xfId="0" applyNumberFormat="1" applyFont="1" applyAlignment="1"/>
    <xf numFmtId="0" fontId="1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0" fontId="6" fillId="0" borderId="1" xfId="0" applyFont="1" applyBorder="1"/>
    <xf numFmtId="187" fontId="6" fillId="2" borderId="1" xfId="0" applyNumberFormat="1" applyFont="1" applyFill="1" applyBorder="1"/>
    <xf numFmtId="0" fontId="3" fillId="0" borderId="1" xfId="0" applyFont="1" applyBorder="1"/>
    <xf numFmtId="0" fontId="3" fillId="6" borderId="1" xfId="0" applyFont="1" applyFill="1" applyBorder="1" applyAlignment="1"/>
    <xf numFmtId="0" fontId="3" fillId="6" borderId="1" xfId="0" applyFont="1" applyFill="1" applyBorder="1" applyAlignment="1">
      <alignment horizontal="right"/>
    </xf>
    <xf numFmtId="0" fontId="6" fillId="6" borderId="1" xfId="0" applyFont="1" applyFill="1" applyBorder="1" applyAlignment="1"/>
    <xf numFmtId="0" fontId="3" fillId="7" borderId="1" xfId="0" applyFont="1" applyFill="1" applyBorder="1" applyAlignment="1"/>
    <xf numFmtId="0" fontId="3" fillId="8" borderId="1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3" xfId="0" applyBorder="1"/>
    <xf numFmtId="187" fontId="0" fillId="0" borderId="0" xfId="0" applyNumberFormat="1"/>
    <xf numFmtId="0" fontId="5" fillId="5" borderId="1" xfId="0" applyFont="1" applyFill="1" applyBorder="1" applyAlignment="1"/>
    <xf numFmtId="0" fontId="5" fillId="7" borderId="1" xfId="0" applyFont="1" applyFill="1" applyBorder="1" applyAlignment="1"/>
    <xf numFmtId="0" fontId="5" fillId="8" borderId="1" xfId="0" applyFont="1" applyFill="1" applyBorder="1" applyAlignment="1"/>
    <xf numFmtId="0" fontId="0" fillId="0" borderId="0" xfId="0" applyFont="1" applyFill="1" applyAlignment="1"/>
    <xf numFmtId="0" fontId="0" fillId="6" borderId="1" xfId="0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187" fontId="14" fillId="3" borderId="1" xfId="0" applyNumberFormat="1" applyFont="1" applyFill="1" applyBorder="1" applyAlignment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/>
    <xf numFmtId="0" fontId="12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4" fillId="6" borderId="1" xfId="0" applyFont="1" applyFill="1" applyBorder="1" applyAlignment="1"/>
    <xf numFmtId="0" fontId="12" fillId="6" borderId="1" xfId="0" applyFont="1" applyFill="1" applyBorder="1" applyAlignment="1">
      <alignment horizontal="right"/>
    </xf>
    <xf numFmtId="0" fontId="12" fillId="6" borderId="1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4" fillId="6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187" fontId="14" fillId="2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right"/>
    </xf>
    <xf numFmtId="2" fontId="15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2" fontId="12" fillId="3" borderId="1" xfId="0" applyNumberFormat="1" applyFont="1" applyFill="1" applyBorder="1" applyAlignment="1">
      <alignment horizontal="right"/>
    </xf>
    <xf numFmtId="2" fontId="12" fillId="3" borderId="2" xfId="0" applyNumberFormat="1" applyFont="1" applyFill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2" fontId="12" fillId="0" borderId="1" xfId="0" applyNumberFormat="1" applyFont="1" applyFill="1" applyBorder="1" applyAlignment="1">
      <alignment horizontal="right"/>
    </xf>
    <xf numFmtId="2" fontId="11" fillId="3" borderId="1" xfId="0" applyNumberFormat="1" applyFont="1" applyFill="1" applyBorder="1" applyAlignment="1">
      <alignment horizontal="right"/>
    </xf>
    <xf numFmtId="2" fontId="15" fillId="0" borderId="1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horizontal="right"/>
    </xf>
    <xf numFmtId="0" fontId="6" fillId="4" borderId="1" xfId="0" applyFont="1" applyFill="1" applyBorder="1"/>
    <xf numFmtId="0" fontId="6" fillId="4" borderId="1" xfId="0" applyFont="1" applyFill="1" applyBorder="1" applyAlignment="1"/>
    <xf numFmtId="0" fontId="3" fillId="4" borderId="1" xfId="0" applyFont="1" applyFill="1" applyBorder="1"/>
    <xf numFmtId="0" fontId="3" fillId="4" borderId="1" xfId="0" applyFont="1" applyFill="1" applyBorder="1" applyAlignment="1">
      <alignment horizontal="right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/>
    <xf numFmtId="0" fontId="3" fillId="6" borderId="1" xfId="0" applyFont="1" applyFill="1" applyBorder="1"/>
    <xf numFmtId="0" fontId="1" fillId="0" borderId="0" xfId="0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/>
    <xf numFmtId="0" fontId="11" fillId="0" borderId="0" xfId="0" applyFont="1" applyBorder="1" applyAlignment="1"/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8" xfId="0" applyFill="1" applyBorder="1" applyAlignment="1"/>
    <xf numFmtId="0" fontId="23" fillId="0" borderId="9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Continuous"/>
    </xf>
    <xf numFmtId="0" fontId="24" fillId="0" borderId="1" xfId="0" applyFont="1" applyBorder="1" applyAlignment="1"/>
    <xf numFmtId="0" fontId="0" fillId="0" borderId="0" xfId="0" applyFont="1" applyBorder="1" applyAlignment="1"/>
    <xf numFmtId="0" fontId="25" fillId="0" borderId="0" xfId="0" applyFont="1" applyAlignment="1"/>
  </cellXfs>
  <cellStyles count="1">
    <cellStyle name="ปกติ" xfId="0" builtinId="0"/>
  </cellStyles>
  <dxfs count="2">
    <dxf>
      <numFmt numFmtId="187" formatCode="m/yyyy"/>
    </dxf>
    <dxf>
      <numFmt numFmtId="187" formatCode="m/yyyy"/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กราฟอนุกรมเวลาแสดงค่าไฟฟ้าของ</a:t>
            </a:r>
            <a:r>
              <a:rPr lang="th-TH" sz="1600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สพม.นครพนม </a:t>
            </a: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ปีงบประมาณ พ.ศ. 2563 - 2567 </a:t>
            </a:r>
            <a:b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</a:b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(พร้อมค่าประมาณการ) เปรียบเทียบค่าไฟฟ้าฐานและค่าไฟฟ้ารวมทั้งสามกรณี</a:t>
            </a:r>
          </a:p>
        </c:rich>
      </c:tx>
      <c:layout>
        <c:manualLayout>
          <c:xMode val="edge"/>
          <c:yMode val="edge"/>
          <c:x val="0.30223495981253579"/>
          <c:y val="2.2067912073894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smoothMarker"/>
        <c:varyColors val="0"/>
        <c:ser>
          <c:idx val="7"/>
          <c:order val="2"/>
          <c:tx>
            <c:strRef>
              <c:f>ประมาณการค่าไฟฟ้า!$E$4</c:f>
              <c:strCache>
                <c:ptCount val="1"/>
                <c:pt idx="0">
                  <c:v>ค่าไฟฟ้าฐานปรับใหม่ (บาท)</c:v>
                </c:pt>
              </c:strCache>
            </c:strRef>
          </c:tx>
          <c:spPr>
            <a:ln w="95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ประมาณการค่าไฟฟ้า!$B$5:$B$64</c:f>
              <c:numCache>
                <c:formatCode>m/yyyy</c:formatCode>
                <c:ptCount val="60"/>
                <c:pt idx="0">
                  <c:v>242066</c:v>
                </c:pt>
                <c:pt idx="1">
                  <c:v>242097</c:v>
                </c:pt>
                <c:pt idx="2">
                  <c:v>242127</c:v>
                </c:pt>
                <c:pt idx="3">
                  <c:v>242158</c:v>
                </c:pt>
                <c:pt idx="4">
                  <c:v>242189</c:v>
                </c:pt>
                <c:pt idx="5">
                  <c:v>242217</c:v>
                </c:pt>
                <c:pt idx="6">
                  <c:v>242248</c:v>
                </c:pt>
                <c:pt idx="7">
                  <c:v>242278</c:v>
                </c:pt>
                <c:pt idx="8">
                  <c:v>242309</c:v>
                </c:pt>
                <c:pt idx="9">
                  <c:v>242339</c:v>
                </c:pt>
                <c:pt idx="10">
                  <c:v>242370</c:v>
                </c:pt>
                <c:pt idx="11">
                  <c:v>242401</c:v>
                </c:pt>
                <c:pt idx="12">
                  <c:v>242431</c:v>
                </c:pt>
                <c:pt idx="13">
                  <c:v>242462</c:v>
                </c:pt>
                <c:pt idx="14">
                  <c:v>242492</c:v>
                </c:pt>
                <c:pt idx="15">
                  <c:v>242523</c:v>
                </c:pt>
                <c:pt idx="16">
                  <c:v>242554</c:v>
                </c:pt>
                <c:pt idx="17">
                  <c:v>242583</c:v>
                </c:pt>
                <c:pt idx="18">
                  <c:v>242614</c:v>
                </c:pt>
                <c:pt idx="19">
                  <c:v>242644</c:v>
                </c:pt>
                <c:pt idx="20">
                  <c:v>242675</c:v>
                </c:pt>
                <c:pt idx="21">
                  <c:v>242705</c:v>
                </c:pt>
                <c:pt idx="22">
                  <c:v>242736</c:v>
                </c:pt>
                <c:pt idx="23">
                  <c:v>242767</c:v>
                </c:pt>
                <c:pt idx="24">
                  <c:v>242797</c:v>
                </c:pt>
                <c:pt idx="25">
                  <c:v>242828</c:v>
                </c:pt>
                <c:pt idx="26">
                  <c:v>242858</c:v>
                </c:pt>
                <c:pt idx="27">
                  <c:v>242889</c:v>
                </c:pt>
                <c:pt idx="28">
                  <c:v>242920</c:v>
                </c:pt>
                <c:pt idx="29">
                  <c:v>242948</c:v>
                </c:pt>
                <c:pt idx="30">
                  <c:v>242979</c:v>
                </c:pt>
                <c:pt idx="31">
                  <c:v>243009</c:v>
                </c:pt>
                <c:pt idx="32">
                  <c:v>243040</c:v>
                </c:pt>
                <c:pt idx="33">
                  <c:v>243070</c:v>
                </c:pt>
                <c:pt idx="34">
                  <c:v>243101</c:v>
                </c:pt>
                <c:pt idx="35">
                  <c:v>243132</c:v>
                </c:pt>
                <c:pt idx="36">
                  <c:v>243162</c:v>
                </c:pt>
                <c:pt idx="37">
                  <c:v>243193</c:v>
                </c:pt>
                <c:pt idx="38">
                  <c:v>243223</c:v>
                </c:pt>
                <c:pt idx="39">
                  <c:v>243254</c:v>
                </c:pt>
                <c:pt idx="40">
                  <c:v>243285</c:v>
                </c:pt>
                <c:pt idx="41">
                  <c:v>243313</c:v>
                </c:pt>
                <c:pt idx="42">
                  <c:v>243344</c:v>
                </c:pt>
                <c:pt idx="43">
                  <c:v>243374</c:v>
                </c:pt>
                <c:pt idx="44">
                  <c:v>243405</c:v>
                </c:pt>
                <c:pt idx="45">
                  <c:v>243435</c:v>
                </c:pt>
                <c:pt idx="46">
                  <c:v>243466</c:v>
                </c:pt>
                <c:pt idx="47">
                  <c:v>243497</c:v>
                </c:pt>
                <c:pt idx="48">
                  <c:v>243527</c:v>
                </c:pt>
                <c:pt idx="49">
                  <c:v>243558</c:v>
                </c:pt>
                <c:pt idx="50">
                  <c:v>243588</c:v>
                </c:pt>
                <c:pt idx="51">
                  <c:v>243619</c:v>
                </c:pt>
                <c:pt idx="52">
                  <c:v>243650</c:v>
                </c:pt>
                <c:pt idx="53">
                  <c:v>243678</c:v>
                </c:pt>
                <c:pt idx="54">
                  <c:v>243709</c:v>
                </c:pt>
                <c:pt idx="55">
                  <c:v>243739</c:v>
                </c:pt>
                <c:pt idx="56">
                  <c:v>243770</c:v>
                </c:pt>
                <c:pt idx="57">
                  <c:v>243800</c:v>
                </c:pt>
                <c:pt idx="58">
                  <c:v>243832</c:v>
                </c:pt>
                <c:pt idx="59">
                  <c:v>243862</c:v>
                </c:pt>
              </c:numCache>
            </c:numRef>
          </c:xVal>
          <c:yVal>
            <c:numRef>
              <c:f>ประมาณการค่าไฟฟ้า!$E$5:$E$64</c:f>
              <c:numCache>
                <c:formatCode>General</c:formatCode>
                <c:ptCount val="60"/>
                <c:pt idx="0">
                  <c:v>51860.77</c:v>
                </c:pt>
                <c:pt idx="1">
                  <c:v>40589.58</c:v>
                </c:pt>
                <c:pt idx="2">
                  <c:v>32283.43</c:v>
                </c:pt>
                <c:pt idx="3">
                  <c:v>36940.35</c:v>
                </c:pt>
                <c:pt idx="4">
                  <c:v>40542.65</c:v>
                </c:pt>
                <c:pt idx="5">
                  <c:v>44038.02</c:v>
                </c:pt>
                <c:pt idx="6">
                  <c:v>40671.74</c:v>
                </c:pt>
                <c:pt idx="7">
                  <c:v>56078.080000000002</c:v>
                </c:pt>
                <c:pt idx="8">
                  <c:v>63946.95</c:v>
                </c:pt>
                <c:pt idx="9">
                  <c:v>59377.43</c:v>
                </c:pt>
                <c:pt idx="10">
                  <c:v>49432.63</c:v>
                </c:pt>
                <c:pt idx="11">
                  <c:v>60016.06</c:v>
                </c:pt>
                <c:pt idx="12">
                  <c:v>36321.129999999997</c:v>
                </c:pt>
                <c:pt idx="13">
                  <c:v>40416.67</c:v>
                </c:pt>
                <c:pt idx="14">
                  <c:v>25829.75</c:v>
                </c:pt>
                <c:pt idx="15">
                  <c:v>27495.444599999999</c:v>
                </c:pt>
                <c:pt idx="16">
                  <c:v>41616.7713</c:v>
                </c:pt>
                <c:pt idx="17">
                  <c:v>54163.137599999995</c:v>
                </c:pt>
                <c:pt idx="18">
                  <c:v>53855.801999999996</c:v>
                </c:pt>
                <c:pt idx="19">
                  <c:v>60371.684099999999</c:v>
                </c:pt>
                <c:pt idx="20">
                  <c:v>59936.3505</c:v>
                </c:pt>
                <c:pt idx="21">
                  <c:v>60042.329100000003</c:v>
                </c:pt>
                <c:pt idx="22">
                  <c:v>55224.070199999995</c:v>
                </c:pt>
                <c:pt idx="23">
                  <c:v>57444.589800000002</c:v>
                </c:pt>
                <c:pt idx="24">
                  <c:v>39399.4692</c:v>
                </c:pt>
                <c:pt idx="25">
                  <c:v>37120.356</c:v>
                </c:pt>
                <c:pt idx="26">
                  <c:v>21231.077399999998</c:v>
                </c:pt>
                <c:pt idx="27">
                  <c:v>29755.312999999998</c:v>
                </c:pt>
                <c:pt idx="28">
                  <c:v>29770.853199999998</c:v>
                </c:pt>
                <c:pt idx="29">
                  <c:v>48665.859900000003</c:v>
                </c:pt>
                <c:pt idx="30">
                  <c:v>51595.048599999995</c:v>
                </c:pt>
                <c:pt idx="31">
                  <c:v>51602.304399999994</c:v>
                </c:pt>
                <c:pt idx="32">
                  <c:v>56866.053699999997</c:v>
                </c:pt>
                <c:pt idx="33">
                  <c:v>60183.399900000004</c:v>
                </c:pt>
                <c:pt idx="34">
                  <c:v>59977.082199999997</c:v>
                </c:pt>
                <c:pt idx="35">
                  <c:v>54486.735099999991</c:v>
                </c:pt>
                <c:pt idx="36">
                  <c:v>33148.53</c:v>
                </c:pt>
                <c:pt idx="37">
                  <c:v>42622.53</c:v>
                </c:pt>
                <c:pt idx="38">
                  <c:v>28757.77</c:v>
                </c:pt>
                <c:pt idx="39">
                  <c:v>20598.27</c:v>
                </c:pt>
                <c:pt idx="40">
                  <c:v>32131.63</c:v>
                </c:pt>
                <c:pt idx="41">
                  <c:v>39021.269999999997</c:v>
                </c:pt>
                <c:pt idx="42">
                  <c:v>52766.239999999998</c:v>
                </c:pt>
                <c:pt idx="43">
                  <c:v>49073.95</c:v>
                </c:pt>
                <c:pt idx="44">
                  <c:v>57532.44</c:v>
                </c:pt>
                <c:pt idx="45">
                  <c:v>50364.51</c:v>
                </c:pt>
                <c:pt idx="46">
                  <c:v>42700.91</c:v>
                </c:pt>
                <c:pt idx="47">
                  <c:v>47645.15</c:v>
                </c:pt>
                <c:pt idx="48">
                  <c:v>47483.926412277739</c:v>
                </c:pt>
                <c:pt idx="49">
                  <c:v>49063.264669335244</c:v>
                </c:pt>
                <c:pt idx="50">
                  <c:v>23081.20579942187</c:v>
                </c:pt>
                <c:pt idx="51">
                  <c:v>30609.387278198134</c:v>
                </c:pt>
                <c:pt idx="52">
                  <c:v>38183.311436817545</c:v>
                </c:pt>
                <c:pt idx="53">
                  <c:v>44578.317342487266</c:v>
                </c:pt>
                <c:pt idx="54">
                  <c:v>42564.76549043</c:v>
                </c:pt>
                <c:pt idx="55">
                  <c:v>54991.213302041426</c:v>
                </c:pt>
                <c:pt idx="56">
                  <c:v>55140.170138015172</c:v>
                </c:pt>
                <c:pt idx="57">
                  <c:v>52781.866166406304</c:v>
                </c:pt>
                <c:pt idx="58">
                  <c:v>45006.607792902425</c:v>
                </c:pt>
                <c:pt idx="59">
                  <c:v>51875.495525806022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B0D-4DCF-A50C-16E99C587FD1}"/>
            </c:ext>
          </c:extLst>
        </c:ser>
        <c:ser>
          <c:idx val="1"/>
          <c:order val="3"/>
          <c:tx>
            <c:strRef>
              <c:f>ประมาณการค่าไฟฟ้า!$K$4</c:f>
              <c:strCache>
                <c:ptCount val="1"/>
                <c:pt idx="0">
                  <c:v>ค่าไฟฟ้ารวม A1 (บาท)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ประมาณการค่าไฟฟ้า!$B$5:$B$64</c:f>
              <c:numCache>
                <c:formatCode>m/yyyy</c:formatCode>
                <c:ptCount val="60"/>
                <c:pt idx="0">
                  <c:v>242066</c:v>
                </c:pt>
                <c:pt idx="1">
                  <c:v>242097</c:v>
                </c:pt>
                <c:pt idx="2">
                  <c:v>242127</c:v>
                </c:pt>
                <c:pt idx="3">
                  <c:v>242158</c:v>
                </c:pt>
                <c:pt idx="4">
                  <c:v>242189</c:v>
                </c:pt>
                <c:pt idx="5">
                  <c:v>242217</c:v>
                </c:pt>
                <c:pt idx="6">
                  <c:v>242248</c:v>
                </c:pt>
                <c:pt idx="7">
                  <c:v>242278</c:v>
                </c:pt>
                <c:pt idx="8">
                  <c:v>242309</c:v>
                </c:pt>
                <c:pt idx="9">
                  <c:v>242339</c:v>
                </c:pt>
                <c:pt idx="10">
                  <c:v>242370</c:v>
                </c:pt>
                <c:pt idx="11">
                  <c:v>242401</c:v>
                </c:pt>
                <c:pt idx="12">
                  <c:v>242431</c:v>
                </c:pt>
                <c:pt idx="13">
                  <c:v>242462</c:v>
                </c:pt>
                <c:pt idx="14">
                  <c:v>242492</c:v>
                </c:pt>
                <c:pt idx="15">
                  <c:v>242523</c:v>
                </c:pt>
                <c:pt idx="16">
                  <c:v>242554</c:v>
                </c:pt>
                <c:pt idx="17">
                  <c:v>242583</c:v>
                </c:pt>
                <c:pt idx="18">
                  <c:v>242614</c:v>
                </c:pt>
                <c:pt idx="19">
                  <c:v>242644</c:v>
                </c:pt>
                <c:pt idx="20">
                  <c:v>242675</c:v>
                </c:pt>
                <c:pt idx="21">
                  <c:v>242705</c:v>
                </c:pt>
                <c:pt idx="22">
                  <c:v>242736</c:v>
                </c:pt>
                <c:pt idx="23">
                  <c:v>242767</c:v>
                </c:pt>
                <c:pt idx="24">
                  <c:v>242797</c:v>
                </c:pt>
                <c:pt idx="25">
                  <c:v>242828</c:v>
                </c:pt>
                <c:pt idx="26">
                  <c:v>242858</c:v>
                </c:pt>
                <c:pt idx="27">
                  <c:v>242889</c:v>
                </c:pt>
                <c:pt idx="28">
                  <c:v>242920</c:v>
                </c:pt>
                <c:pt idx="29">
                  <c:v>242948</c:v>
                </c:pt>
                <c:pt idx="30">
                  <c:v>242979</c:v>
                </c:pt>
                <c:pt idx="31">
                  <c:v>243009</c:v>
                </c:pt>
                <c:pt idx="32">
                  <c:v>243040</c:v>
                </c:pt>
                <c:pt idx="33">
                  <c:v>243070</c:v>
                </c:pt>
                <c:pt idx="34">
                  <c:v>243101</c:v>
                </c:pt>
                <c:pt idx="35">
                  <c:v>243132</c:v>
                </c:pt>
                <c:pt idx="36">
                  <c:v>243162</c:v>
                </c:pt>
                <c:pt idx="37">
                  <c:v>243193</c:v>
                </c:pt>
                <c:pt idx="38">
                  <c:v>243223</c:v>
                </c:pt>
                <c:pt idx="39">
                  <c:v>243254</c:v>
                </c:pt>
                <c:pt idx="40">
                  <c:v>243285</c:v>
                </c:pt>
                <c:pt idx="41">
                  <c:v>243313</c:v>
                </c:pt>
                <c:pt idx="42">
                  <c:v>243344</c:v>
                </c:pt>
                <c:pt idx="43">
                  <c:v>243374</c:v>
                </c:pt>
                <c:pt idx="44">
                  <c:v>243405</c:v>
                </c:pt>
                <c:pt idx="45">
                  <c:v>243435</c:v>
                </c:pt>
                <c:pt idx="46">
                  <c:v>243466</c:v>
                </c:pt>
                <c:pt idx="47">
                  <c:v>243497</c:v>
                </c:pt>
                <c:pt idx="48">
                  <c:v>243527</c:v>
                </c:pt>
                <c:pt idx="49">
                  <c:v>243558</c:v>
                </c:pt>
                <c:pt idx="50">
                  <c:v>243588</c:v>
                </c:pt>
                <c:pt idx="51">
                  <c:v>243619</c:v>
                </c:pt>
                <c:pt idx="52">
                  <c:v>243650</c:v>
                </c:pt>
                <c:pt idx="53">
                  <c:v>243678</c:v>
                </c:pt>
                <c:pt idx="54">
                  <c:v>243709</c:v>
                </c:pt>
                <c:pt idx="55">
                  <c:v>243739</c:v>
                </c:pt>
                <c:pt idx="56">
                  <c:v>243770</c:v>
                </c:pt>
                <c:pt idx="57">
                  <c:v>243800</c:v>
                </c:pt>
                <c:pt idx="58">
                  <c:v>243832</c:v>
                </c:pt>
                <c:pt idx="59">
                  <c:v>243862</c:v>
                </c:pt>
              </c:numCache>
            </c:numRef>
          </c:xVal>
          <c:yVal>
            <c:numRef>
              <c:f>ประมาณการค่าไฟฟ้า!$K$5:$K$64</c:f>
              <c:numCache>
                <c:formatCode>General</c:formatCode>
                <c:ptCount val="60"/>
                <c:pt idx="0">
                  <c:v>54115.55</c:v>
                </c:pt>
                <c:pt idx="1">
                  <c:v>42368.639999999999</c:v>
                </c:pt>
                <c:pt idx="2">
                  <c:v>33756.42</c:v>
                </c:pt>
                <c:pt idx="3">
                  <c:v>38616.61</c:v>
                </c:pt>
                <c:pt idx="4">
                  <c:v>42445.440000000002</c:v>
                </c:pt>
                <c:pt idx="5">
                  <c:v>46065.84</c:v>
                </c:pt>
                <c:pt idx="6">
                  <c:v>42474.98</c:v>
                </c:pt>
                <c:pt idx="7">
                  <c:v>58494.3</c:v>
                </c:pt>
                <c:pt idx="8">
                  <c:v>66744.600000000006</c:v>
                </c:pt>
                <c:pt idx="9">
                  <c:v>61923.51</c:v>
                </c:pt>
                <c:pt idx="10">
                  <c:v>51627.360000000001</c:v>
                </c:pt>
                <c:pt idx="11">
                  <c:v>62520.1</c:v>
                </c:pt>
                <c:pt idx="12">
                  <c:v>37892.18</c:v>
                </c:pt>
                <c:pt idx="13">
                  <c:v>42204.86</c:v>
                </c:pt>
                <c:pt idx="14">
                  <c:v>26936.07</c:v>
                </c:pt>
                <c:pt idx="15">
                  <c:v>28476.77</c:v>
                </c:pt>
                <c:pt idx="16">
                  <c:v>43107.78</c:v>
                </c:pt>
                <c:pt idx="17">
                  <c:v>56152.66</c:v>
                </c:pt>
                <c:pt idx="18">
                  <c:v>55790.12</c:v>
                </c:pt>
                <c:pt idx="19">
                  <c:v>62519.09</c:v>
                </c:pt>
                <c:pt idx="20">
                  <c:v>62170.25</c:v>
                </c:pt>
                <c:pt idx="21">
                  <c:v>62167.79</c:v>
                </c:pt>
                <c:pt idx="22">
                  <c:v>57191.72</c:v>
                </c:pt>
                <c:pt idx="23">
                  <c:v>59485.46</c:v>
                </c:pt>
                <c:pt idx="24">
                  <c:v>40896.050000000003</c:v>
                </c:pt>
                <c:pt idx="25">
                  <c:v>38509.51</c:v>
                </c:pt>
                <c:pt idx="26">
                  <c:v>21984.94</c:v>
                </c:pt>
                <c:pt idx="27">
                  <c:v>31922.720000000001</c:v>
                </c:pt>
                <c:pt idx="28">
                  <c:v>31938.18</c:v>
                </c:pt>
                <c:pt idx="29">
                  <c:v>52219.25</c:v>
                </c:pt>
                <c:pt idx="30">
                  <c:v>55347.61</c:v>
                </c:pt>
                <c:pt idx="31">
                  <c:v>57916.08</c:v>
                </c:pt>
                <c:pt idx="32">
                  <c:v>63935.75</c:v>
                </c:pt>
                <c:pt idx="33">
                  <c:v>67777.17</c:v>
                </c:pt>
                <c:pt idx="34">
                  <c:v>67464.539999999994</c:v>
                </c:pt>
                <c:pt idx="35">
                  <c:v>69479.22</c:v>
                </c:pt>
                <c:pt idx="36">
                  <c:v>43510.95</c:v>
                </c:pt>
                <c:pt idx="37">
                  <c:v>54373.13</c:v>
                </c:pt>
                <c:pt idx="38">
                  <c:v>36123.910000000003</c:v>
                </c:pt>
                <c:pt idx="39">
                  <c:v>28660.13</c:v>
                </c:pt>
                <c:pt idx="40">
                  <c:v>44693.01</c:v>
                </c:pt>
                <c:pt idx="41">
                  <c:v>54679.76</c:v>
                </c:pt>
                <c:pt idx="42">
                  <c:v>74292.89</c:v>
                </c:pt>
                <c:pt idx="43">
                  <c:v>62453.45</c:v>
                </c:pt>
                <c:pt idx="44">
                  <c:v>73189.77</c:v>
                </c:pt>
                <c:pt idx="45">
                  <c:v>63939.73</c:v>
                </c:pt>
                <c:pt idx="46">
                  <c:v>54366.85</c:v>
                </c:pt>
                <c:pt idx="47">
                  <c:v>58076.5</c:v>
                </c:pt>
                <c:pt idx="48">
                  <c:v>56803.72</c:v>
                </c:pt>
                <c:pt idx="49">
                  <c:v>58652.31</c:v>
                </c:pt>
                <c:pt idx="50">
                  <c:v>27521.47</c:v>
                </c:pt>
                <c:pt idx="51">
                  <c:v>37162.68</c:v>
                </c:pt>
                <c:pt idx="52">
                  <c:v>46604.31</c:v>
                </c:pt>
                <c:pt idx="53">
                  <c:v>54493.54</c:v>
                </c:pt>
                <c:pt idx="54">
                  <c:v>52399.61</c:v>
                </c:pt>
                <c:pt idx="55">
                  <c:v>69648.490000000005</c:v>
                </c:pt>
                <c:pt idx="56">
                  <c:v>69392.75</c:v>
                </c:pt>
                <c:pt idx="57">
                  <c:v>66968.479999999996</c:v>
                </c:pt>
                <c:pt idx="58">
                  <c:v>56650.05</c:v>
                </c:pt>
                <c:pt idx="59">
                  <c:v>65593.600000000006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0B-4EE5-A755-A2D31B2E52BE}"/>
            </c:ext>
          </c:extLst>
        </c:ser>
        <c:ser>
          <c:idx val="0"/>
          <c:order val="4"/>
          <c:tx>
            <c:strRef>
              <c:f>ประมาณการค่าไฟฟ้า!$L$4</c:f>
              <c:strCache>
                <c:ptCount val="1"/>
                <c:pt idx="0">
                  <c:v>ค่าไฟฟ้ารวม B1 (บาท)</c:v>
                </c:pt>
              </c:strCache>
            </c:strRef>
          </c:tx>
          <c:spPr>
            <a:ln w="9525" cap="rnd">
              <a:solidFill>
                <a:srgbClr val="00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ประมาณการค่าไฟฟ้า!$B$5:$B$64</c:f>
              <c:numCache>
                <c:formatCode>m/yyyy</c:formatCode>
                <c:ptCount val="60"/>
                <c:pt idx="0">
                  <c:v>242066</c:v>
                </c:pt>
                <c:pt idx="1">
                  <c:v>242097</c:v>
                </c:pt>
                <c:pt idx="2">
                  <c:v>242127</c:v>
                </c:pt>
                <c:pt idx="3">
                  <c:v>242158</c:v>
                </c:pt>
                <c:pt idx="4">
                  <c:v>242189</c:v>
                </c:pt>
                <c:pt idx="5">
                  <c:v>242217</c:v>
                </c:pt>
                <c:pt idx="6">
                  <c:v>242248</c:v>
                </c:pt>
                <c:pt idx="7">
                  <c:v>242278</c:v>
                </c:pt>
                <c:pt idx="8">
                  <c:v>242309</c:v>
                </c:pt>
                <c:pt idx="9">
                  <c:v>242339</c:v>
                </c:pt>
                <c:pt idx="10">
                  <c:v>242370</c:v>
                </c:pt>
                <c:pt idx="11">
                  <c:v>242401</c:v>
                </c:pt>
                <c:pt idx="12">
                  <c:v>242431</c:v>
                </c:pt>
                <c:pt idx="13">
                  <c:v>242462</c:v>
                </c:pt>
                <c:pt idx="14">
                  <c:v>242492</c:v>
                </c:pt>
                <c:pt idx="15">
                  <c:v>242523</c:v>
                </c:pt>
                <c:pt idx="16">
                  <c:v>242554</c:v>
                </c:pt>
                <c:pt idx="17">
                  <c:v>242583</c:v>
                </c:pt>
                <c:pt idx="18">
                  <c:v>242614</c:v>
                </c:pt>
                <c:pt idx="19">
                  <c:v>242644</c:v>
                </c:pt>
                <c:pt idx="20">
                  <c:v>242675</c:v>
                </c:pt>
                <c:pt idx="21">
                  <c:v>242705</c:v>
                </c:pt>
                <c:pt idx="22">
                  <c:v>242736</c:v>
                </c:pt>
                <c:pt idx="23">
                  <c:v>242767</c:v>
                </c:pt>
                <c:pt idx="24">
                  <c:v>242797</c:v>
                </c:pt>
                <c:pt idx="25">
                  <c:v>242828</c:v>
                </c:pt>
                <c:pt idx="26">
                  <c:v>242858</c:v>
                </c:pt>
                <c:pt idx="27">
                  <c:v>242889</c:v>
                </c:pt>
                <c:pt idx="28">
                  <c:v>242920</c:v>
                </c:pt>
                <c:pt idx="29">
                  <c:v>242948</c:v>
                </c:pt>
                <c:pt idx="30">
                  <c:v>242979</c:v>
                </c:pt>
                <c:pt idx="31">
                  <c:v>243009</c:v>
                </c:pt>
                <c:pt idx="32">
                  <c:v>243040</c:v>
                </c:pt>
                <c:pt idx="33">
                  <c:v>243070</c:v>
                </c:pt>
                <c:pt idx="34">
                  <c:v>243101</c:v>
                </c:pt>
                <c:pt idx="35">
                  <c:v>243132</c:v>
                </c:pt>
                <c:pt idx="36">
                  <c:v>243162</c:v>
                </c:pt>
                <c:pt idx="37">
                  <c:v>243193</c:v>
                </c:pt>
                <c:pt idx="38">
                  <c:v>243223</c:v>
                </c:pt>
                <c:pt idx="39">
                  <c:v>243254</c:v>
                </c:pt>
                <c:pt idx="40">
                  <c:v>243285</c:v>
                </c:pt>
                <c:pt idx="41">
                  <c:v>243313</c:v>
                </c:pt>
                <c:pt idx="42">
                  <c:v>243344</c:v>
                </c:pt>
                <c:pt idx="43">
                  <c:v>243374</c:v>
                </c:pt>
                <c:pt idx="44">
                  <c:v>243405</c:v>
                </c:pt>
                <c:pt idx="45">
                  <c:v>243435</c:v>
                </c:pt>
                <c:pt idx="46">
                  <c:v>243466</c:v>
                </c:pt>
                <c:pt idx="47">
                  <c:v>243497</c:v>
                </c:pt>
                <c:pt idx="48">
                  <c:v>243527</c:v>
                </c:pt>
                <c:pt idx="49">
                  <c:v>243558</c:v>
                </c:pt>
                <c:pt idx="50">
                  <c:v>243588</c:v>
                </c:pt>
                <c:pt idx="51">
                  <c:v>243619</c:v>
                </c:pt>
                <c:pt idx="52">
                  <c:v>243650</c:v>
                </c:pt>
                <c:pt idx="53">
                  <c:v>243678</c:v>
                </c:pt>
                <c:pt idx="54">
                  <c:v>243709</c:v>
                </c:pt>
                <c:pt idx="55">
                  <c:v>243739</c:v>
                </c:pt>
                <c:pt idx="56">
                  <c:v>243770</c:v>
                </c:pt>
                <c:pt idx="57">
                  <c:v>243800</c:v>
                </c:pt>
                <c:pt idx="58">
                  <c:v>243832</c:v>
                </c:pt>
                <c:pt idx="59">
                  <c:v>243862</c:v>
                </c:pt>
              </c:numCache>
            </c:numRef>
          </c:xVal>
          <c:yVal>
            <c:numRef>
              <c:f>ประมาณการค่าไฟฟ้า!$L$5:$L$64</c:f>
              <c:numCache>
                <c:formatCode>General</c:formatCode>
                <c:ptCount val="60"/>
                <c:pt idx="0">
                  <c:v>54115.55</c:v>
                </c:pt>
                <c:pt idx="1">
                  <c:v>42368.639999999999</c:v>
                </c:pt>
                <c:pt idx="2">
                  <c:v>33756.42</c:v>
                </c:pt>
                <c:pt idx="3">
                  <c:v>38616.61</c:v>
                </c:pt>
                <c:pt idx="4">
                  <c:v>42445.440000000002</c:v>
                </c:pt>
                <c:pt idx="5">
                  <c:v>46065.84</c:v>
                </c:pt>
                <c:pt idx="6">
                  <c:v>42474.98</c:v>
                </c:pt>
                <c:pt idx="7">
                  <c:v>58494.3</c:v>
                </c:pt>
                <c:pt idx="8">
                  <c:v>66744.600000000006</c:v>
                </c:pt>
                <c:pt idx="9">
                  <c:v>61923.51</c:v>
                </c:pt>
                <c:pt idx="10">
                  <c:v>51627.360000000001</c:v>
                </c:pt>
                <c:pt idx="11">
                  <c:v>62520.1</c:v>
                </c:pt>
                <c:pt idx="12">
                  <c:v>37892.18</c:v>
                </c:pt>
                <c:pt idx="13">
                  <c:v>42204.86</c:v>
                </c:pt>
                <c:pt idx="14">
                  <c:v>26936.07</c:v>
                </c:pt>
                <c:pt idx="15">
                  <c:v>28476.77</c:v>
                </c:pt>
                <c:pt idx="16">
                  <c:v>43107.78</c:v>
                </c:pt>
                <c:pt idx="17">
                  <c:v>56152.66</c:v>
                </c:pt>
                <c:pt idx="18">
                  <c:v>55790.12</c:v>
                </c:pt>
                <c:pt idx="19">
                  <c:v>62519.09</c:v>
                </c:pt>
                <c:pt idx="20">
                  <c:v>62170.25</c:v>
                </c:pt>
                <c:pt idx="21">
                  <c:v>62167.79</c:v>
                </c:pt>
                <c:pt idx="22">
                  <c:v>57191.72</c:v>
                </c:pt>
                <c:pt idx="23">
                  <c:v>59485.46</c:v>
                </c:pt>
                <c:pt idx="24">
                  <c:v>40896.050000000003</c:v>
                </c:pt>
                <c:pt idx="25">
                  <c:v>38509.51</c:v>
                </c:pt>
                <c:pt idx="26">
                  <c:v>21984.94</c:v>
                </c:pt>
                <c:pt idx="27">
                  <c:v>31922.720000000001</c:v>
                </c:pt>
                <c:pt idx="28">
                  <c:v>31938.18</c:v>
                </c:pt>
                <c:pt idx="29">
                  <c:v>52219.25</c:v>
                </c:pt>
                <c:pt idx="30">
                  <c:v>55347.61</c:v>
                </c:pt>
                <c:pt idx="31">
                  <c:v>57916.08</c:v>
                </c:pt>
                <c:pt idx="32">
                  <c:v>63935.75</c:v>
                </c:pt>
                <c:pt idx="33">
                  <c:v>67777.17</c:v>
                </c:pt>
                <c:pt idx="34">
                  <c:v>67464.539999999994</c:v>
                </c:pt>
                <c:pt idx="35">
                  <c:v>69479.22</c:v>
                </c:pt>
                <c:pt idx="36">
                  <c:v>43510.95</c:v>
                </c:pt>
                <c:pt idx="37">
                  <c:v>54373.13</c:v>
                </c:pt>
                <c:pt idx="38">
                  <c:v>36123.910000000003</c:v>
                </c:pt>
                <c:pt idx="39">
                  <c:v>28660.13</c:v>
                </c:pt>
                <c:pt idx="40">
                  <c:v>44693.01</c:v>
                </c:pt>
                <c:pt idx="41">
                  <c:v>54679.76</c:v>
                </c:pt>
                <c:pt idx="42">
                  <c:v>74292.89</c:v>
                </c:pt>
                <c:pt idx="43">
                  <c:v>62453.45</c:v>
                </c:pt>
                <c:pt idx="44">
                  <c:v>73189.77</c:v>
                </c:pt>
                <c:pt idx="45">
                  <c:v>63939.73</c:v>
                </c:pt>
                <c:pt idx="46">
                  <c:v>54366.85</c:v>
                </c:pt>
                <c:pt idx="47">
                  <c:v>58076.5</c:v>
                </c:pt>
                <c:pt idx="48">
                  <c:v>56803.72</c:v>
                </c:pt>
                <c:pt idx="49">
                  <c:v>58652.31</c:v>
                </c:pt>
                <c:pt idx="50">
                  <c:v>27521.47</c:v>
                </c:pt>
                <c:pt idx="51">
                  <c:v>36484.68</c:v>
                </c:pt>
                <c:pt idx="52">
                  <c:v>45720.7</c:v>
                </c:pt>
                <c:pt idx="53">
                  <c:v>53449.05</c:v>
                </c:pt>
                <c:pt idx="54">
                  <c:v>51345.81</c:v>
                </c:pt>
                <c:pt idx="55">
                  <c:v>66768.44</c:v>
                </c:pt>
                <c:pt idx="56">
                  <c:v>66623.320000000007</c:v>
                </c:pt>
                <c:pt idx="57">
                  <c:v>64172.639999999999</c:v>
                </c:pt>
                <c:pt idx="58">
                  <c:v>54386.87</c:v>
                </c:pt>
                <c:pt idx="59">
                  <c:v>62905.7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698-4EA0-BB70-612E8674F220}"/>
            </c:ext>
          </c:extLst>
        </c:ser>
        <c:ser>
          <c:idx val="2"/>
          <c:order val="5"/>
          <c:tx>
            <c:strRef>
              <c:f>ประมาณการค่าไฟฟ้า!$M$4</c:f>
              <c:strCache>
                <c:ptCount val="1"/>
                <c:pt idx="0">
                  <c:v>ค่าไฟฟ้ารวม C1 (บาท)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ประมาณการค่าไฟฟ้า!$B$5:$B$64</c:f>
              <c:numCache>
                <c:formatCode>m/yyyy</c:formatCode>
                <c:ptCount val="60"/>
                <c:pt idx="0">
                  <c:v>242066</c:v>
                </c:pt>
                <c:pt idx="1">
                  <c:v>242097</c:v>
                </c:pt>
                <c:pt idx="2">
                  <c:v>242127</c:v>
                </c:pt>
                <c:pt idx="3">
                  <c:v>242158</c:v>
                </c:pt>
                <c:pt idx="4">
                  <c:v>242189</c:v>
                </c:pt>
                <c:pt idx="5">
                  <c:v>242217</c:v>
                </c:pt>
                <c:pt idx="6">
                  <c:v>242248</c:v>
                </c:pt>
                <c:pt idx="7">
                  <c:v>242278</c:v>
                </c:pt>
                <c:pt idx="8">
                  <c:v>242309</c:v>
                </c:pt>
                <c:pt idx="9">
                  <c:v>242339</c:v>
                </c:pt>
                <c:pt idx="10">
                  <c:v>242370</c:v>
                </c:pt>
                <c:pt idx="11">
                  <c:v>242401</c:v>
                </c:pt>
                <c:pt idx="12">
                  <c:v>242431</c:v>
                </c:pt>
                <c:pt idx="13">
                  <c:v>242462</c:v>
                </c:pt>
                <c:pt idx="14">
                  <c:v>242492</c:v>
                </c:pt>
                <c:pt idx="15">
                  <c:v>242523</c:v>
                </c:pt>
                <c:pt idx="16">
                  <c:v>242554</c:v>
                </c:pt>
                <c:pt idx="17">
                  <c:v>242583</c:v>
                </c:pt>
                <c:pt idx="18">
                  <c:v>242614</c:v>
                </c:pt>
                <c:pt idx="19">
                  <c:v>242644</c:v>
                </c:pt>
                <c:pt idx="20">
                  <c:v>242675</c:v>
                </c:pt>
                <c:pt idx="21">
                  <c:v>242705</c:v>
                </c:pt>
                <c:pt idx="22">
                  <c:v>242736</c:v>
                </c:pt>
                <c:pt idx="23">
                  <c:v>242767</c:v>
                </c:pt>
                <c:pt idx="24">
                  <c:v>242797</c:v>
                </c:pt>
                <c:pt idx="25">
                  <c:v>242828</c:v>
                </c:pt>
                <c:pt idx="26">
                  <c:v>242858</c:v>
                </c:pt>
                <c:pt idx="27">
                  <c:v>242889</c:v>
                </c:pt>
                <c:pt idx="28">
                  <c:v>242920</c:v>
                </c:pt>
                <c:pt idx="29">
                  <c:v>242948</c:v>
                </c:pt>
                <c:pt idx="30">
                  <c:v>242979</c:v>
                </c:pt>
                <c:pt idx="31">
                  <c:v>243009</c:v>
                </c:pt>
                <c:pt idx="32">
                  <c:v>243040</c:v>
                </c:pt>
                <c:pt idx="33">
                  <c:v>243070</c:v>
                </c:pt>
                <c:pt idx="34">
                  <c:v>243101</c:v>
                </c:pt>
                <c:pt idx="35">
                  <c:v>243132</c:v>
                </c:pt>
                <c:pt idx="36">
                  <c:v>243162</c:v>
                </c:pt>
                <c:pt idx="37">
                  <c:v>243193</c:v>
                </c:pt>
                <c:pt idx="38">
                  <c:v>243223</c:v>
                </c:pt>
                <c:pt idx="39">
                  <c:v>243254</c:v>
                </c:pt>
                <c:pt idx="40">
                  <c:v>243285</c:v>
                </c:pt>
                <c:pt idx="41">
                  <c:v>243313</c:v>
                </c:pt>
                <c:pt idx="42">
                  <c:v>243344</c:v>
                </c:pt>
                <c:pt idx="43">
                  <c:v>243374</c:v>
                </c:pt>
                <c:pt idx="44">
                  <c:v>243405</c:v>
                </c:pt>
                <c:pt idx="45">
                  <c:v>243435</c:v>
                </c:pt>
                <c:pt idx="46">
                  <c:v>243466</c:v>
                </c:pt>
                <c:pt idx="47">
                  <c:v>243497</c:v>
                </c:pt>
                <c:pt idx="48">
                  <c:v>243527</c:v>
                </c:pt>
                <c:pt idx="49">
                  <c:v>243558</c:v>
                </c:pt>
                <c:pt idx="50">
                  <c:v>243588</c:v>
                </c:pt>
                <c:pt idx="51">
                  <c:v>243619</c:v>
                </c:pt>
                <c:pt idx="52">
                  <c:v>243650</c:v>
                </c:pt>
                <c:pt idx="53">
                  <c:v>243678</c:v>
                </c:pt>
                <c:pt idx="54">
                  <c:v>243709</c:v>
                </c:pt>
                <c:pt idx="55">
                  <c:v>243739</c:v>
                </c:pt>
                <c:pt idx="56">
                  <c:v>243770</c:v>
                </c:pt>
                <c:pt idx="57">
                  <c:v>243800</c:v>
                </c:pt>
                <c:pt idx="58">
                  <c:v>243832</c:v>
                </c:pt>
                <c:pt idx="59">
                  <c:v>243862</c:v>
                </c:pt>
              </c:numCache>
            </c:numRef>
          </c:xVal>
          <c:yVal>
            <c:numRef>
              <c:f>ประมาณการค่าไฟฟ้า!$M$5:$M$64</c:f>
              <c:numCache>
                <c:formatCode>General</c:formatCode>
                <c:ptCount val="60"/>
                <c:pt idx="0">
                  <c:v>54115.55</c:v>
                </c:pt>
                <c:pt idx="1">
                  <c:v>42368.639999999999</c:v>
                </c:pt>
                <c:pt idx="2">
                  <c:v>33756.42</c:v>
                </c:pt>
                <c:pt idx="3">
                  <c:v>38616.61</c:v>
                </c:pt>
                <c:pt idx="4">
                  <c:v>42445.440000000002</c:v>
                </c:pt>
                <c:pt idx="5">
                  <c:v>46065.84</c:v>
                </c:pt>
                <c:pt idx="6">
                  <c:v>42474.98</c:v>
                </c:pt>
                <c:pt idx="7">
                  <c:v>58494.3</c:v>
                </c:pt>
                <c:pt idx="8">
                  <c:v>66744.600000000006</c:v>
                </c:pt>
                <c:pt idx="9">
                  <c:v>61923.51</c:v>
                </c:pt>
                <c:pt idx="10">
                  <c:v>51627.360000000001</c:v>
                </c:pt>
                <c:pt idx="11">
                  <c:v>62520.1</c:v>
                </c:pt>
                <c:pt idx="12">
                  <c:v>37892.18</c:v>
                </c:pt>
                <c:pt idx="13">
                  <c:v>42204.86</c:v>
                </c:pt>
                <c:pt idx="14">
                  <c:v>26936.07</c:v>
                </c:pt>
                <c:pt idx="15">
                  <c:v>28476.77</c:v>
                </c:pt>
                <c:pt idx="16">
                  <c:v>43107.78</c:v>
                </c:pt>
                <c:pt idx="17">
                  <c:v>56152.66</c:v>
                </c:pt>
                <c:pt idx="18">
                  <c:v>55790.12</c:v>
                </c:pt>
                <c:pt idx="19">
                  <c:v>62519.09</c:v>
                </c:pt>
                <c:pt idx="20">
                  <c:v>62170.25</c:v>
                </c:pt>
                <c:pt idx="21">
                  <c:v>62167.79</c:v>
                </c:pt>
                <c:pt idx="22">
                  <c:v>57191.72</c:v>
                </c:pt>
                <c:pt idx="23">
                  <c:v>59485.46</c:v>
                </c:pt>
                <c:pt idx="24">
                  <c:v>40896.050000000003</c:v>
                </c:pt>
                <c:pt idx="25">
                  <c:v>38509.51</c:v>
                </c:pt>
                <c:pt idx="26">
                  <c:v>21984.94</c:v>
                </c:pt>
                <c:pt idx="27">
                  <c:v>31922.720000000001</c:v>
                </c:pt>
                <c:pt idx="28">
                  <c:v>31938.18</c:v>
                </c:pt>
                <c:pt idx="29">
                  <c:v>52219.25</c:v>
                </c:pt>
                <c:pt idx="30">
                  <c:v>55347.61</c:v>
                </c:pt>
                <c:pt idx="31">
                  <c:v>57916.08</c:v>
                </c:pt>
                <c:pt idx="32">
                  <c:v>63935.75</c:v>
                </c:pt>
                <c:pt idx="33">
                  <c:v>67777.17</c:v>
                </c:pt>
                <c:pt idx="34">
                  <c:v>67464.539999999994</c:v>
                </c:pt>
                <c:pt idx="35">
                  <c:v>69479.22</c:v>
                </c:pt>
                <c:pt idx="36">
                  <c:v>43510.95</c:v>
                </c:pt>
                <c:pt idx="37">
                  <c:v>54373.13</c:v>
                </c:pt>
                <c:pt idx="38">
                  <c:v>36123.910000000003</c:v>
                </c:pt>
                <c:pt idx="39">
                  <c:v>28660.13</c:v>
                </c:pt>
                <c:pt idx="40">
                  <c:v>44693.01</c:v>
                </c:pt>
                <c:pt idx="41">
                  <c:v>54679.76</c:v>
                </c:pt>
                <c:pt idx="42">
                  <c:v>74292.89</c:v>
                </c:pt>
                <c:pt idx="43">
                  <c:v>62453.45</c:v>
                </c:pt>
                <c:pt idx="44">
                  <c:v>73189.77</c:v>
                </c:pt>
                <c:pt idx="45">
                  <c:v>63939.73</c:v>
                </c:pt>
                <c:pt idx="46">
                  <c:v>54366.85</c:v>
                </c:pt>
                <c:pt idx="47">
                  <c:v>58076.5</c:v>
                </c:pt>
                <c:pt idx="48">
                  <c:v>56803.72</c:v>
                </c:pt>
                <c:pt idx="49">
                  <c:v>58652.31</c:v>
                </c:pt>
                <c:pt idx="50">
                  <c:v>27521.47</c:v>
                </c:pt>
                <c:pt idx="51">
                  <c:v>35806.68</c:v>
                </c:pt>
                <c:pt idx="52">
                  <c:v>44837.1</c:v>
                </c:pt>
                <c:pt idx="53">
                  <c:v>52404.57</c:v>
                </c:pt>
                <c:pt idx="54">
                  <c:v>50292.01</c:v>
                </c:pt>
                <c:pt idx="55">
                  <c:v>63888.39</c:v>
                </c:pt>
                <c:pt idx="56">
                  <c:v>63853.89</c:v>
                </c:pt>
                <c:pt idx="57">
                  <c:v>61376.800000000003</c:v>
                </c:pt>
                <c:pt idx="58">
                  <c:v>52123.69</c:v>
                </c:pt>
                <c:pt idx="59">
                  <c:v>60217.8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698-4EA0-BB70-612E8674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266415"/>
        <c:axId val="1014252271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ประมาณการค่าไฟฟ้า!$C$4</c15:sqref>
                        </c15:formulaRef>
                      </c:ext>
                    </c:extLst>
                    <c:strCache>
                      <c:ptCount val="1"/>
                      <c:pt idx="0">
                        <c:v>ค่าไฟฟ้าฐาน (บาท)</c:v>
                      </c:pt>
                    </c:strCache>
                  </c:strRef>
                </c:tx>
                <c:spPr>
                  <a:ln w="9525" cap="rnd">
                    <a:solidFill>
                      <a:srgbClr val="FFFF0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ประมาณการค่าไฟฟ้า!$B$5:$B$64</c15:sqref>
                        </c15:formulaRef>
                      </c:ext>
                    </c:extLst>
                    <c:numCache>
                      <c:formatCode>m/yyyy</c:formatCode>
                      <c:ptCount val="60"/>
                      <c:pt idx="0">
                        <c:v>242066</c:v>
                      </c:pt>
                      <c:pt idx="1">
                        <c:v>242097</c:v>
                      </c:pt>
                      <c:pt idx="2">
                        <c:v>242127</c:v>
                      </c:pt>
                      <c:pt idx="3">
                        <c:v>242158</c:v>
                      </c:pt>
                      <c:pt idx="4">
                        <c:v>242189</c:v>
                      </c:pt>
                      <c:pt idx="5">
                        <c:v>242217</c:v>
                      </c:pt>
                      <c:pt idx="6">
                        <c:v>242248</c:v>
                      </c:pt>
                      <c:pt idx="7">
                        <c:v>242278</c:v>
                      </c:pt>
                      <c:pt idx="8">
                        <c:v>242309</c:v>
                      </c:pt>
                      <c:pt idx="9">
                        <c:v>242339</c:v>
                      </c:pt>
                      <c:pt idx="10">
                        <c:v>242370</c:v>
                      </c:pt>
                      <c:pt idx="11">
                        <c:v>242401</c:v>
                      </c:pt>
                      <c:pt idx="12">
                        <c:v>242431</c:v>
                      </c:pt>
                      <c:pt idx="13">
                        <c:v>242462</c:v>
                      </c:pt>
                      <c:pt idx="14">
                        <c:v>242492</c:v>
                      </c:pt>
                      <c:pt idx="15">
                        <c:v>242523</c:v>
                      </c:pt>
                      <c:pt idx="16">
                        <c:v>242554</c:v>
                      </c:pt>
                      <c:pt idx="17">
                        <c:v>242583</c:v>
                      </c:pt>
                      <c:pt idx="18">
                        <c:v>242614</c:v>
                      </c:pt>
                      <c:pt idx="19">
                        <c:v>242644</c:v>
                      </c:pt>
                      <c:pt idx="20">
                        <c:v>242675</c:v>
                      </c:pt>
                      <c:pt idx="21">
                        <c:v>242705</c:v>
                      </c:pt>
                      <c:pt idx="22">
                        <c:v>242736</c:v>
                      </c:pt>
                      <c:pt idx="23">
                        <c:v>242767</c:v>
                      </c:pt>
                      <c:pt idx="24">
                        <c:v>242797</c:v>
                      </c:pt>
                      <c:pt idx="25">
                        <c:v>242828</c:v>
                      </c:pt>
                      <c:pt idx="26">
                        <c:v>242858</c:v>
                      </c:pt>
                      <c:pt idx="27">
                        <c:v>242889</c:v>
                      </c:pt>
                      <c:pt idx="28">
                        <c:v>242920</c:v>
                      </c:pt>
                      <c:pt idx="29">
                        <c:v>242948</c:v>
                      </c:pt>
                      <c:pt idx="30">
                        <c:v>242979</c:v>
                      </c:pt>
                      <c:pt idx="31">
                        <c:v>243009</c:v>
                      </c:pt>
                      <c:pt idx="32">
                        <c:v>243040</c:v>
                      </c:pt>
                      <c:pt idx="33">
                        <c:v>243070</c:v>
                      </c:pt>
                      <c:pt idx="34">
                        <c:v>243101</c:v>
                      </c:pt>
                      <c:pt idx="35">
                        <c:v>243132</c:v>
                      </c:pt>
                      <c:pt idx="36">
                        <c:v>243162</c:v>
                      </c:pt>
                      <c:pt idx="37">
                        <c:v>243193</c:v>
                      </c:pt>
                      <c:pt idx="38">
                        <c:v>243223</c:v>
                      </c:pt>
                      <c:pt idx="39">
                        <c:v>243254</c:v>
                      </c:pt>
                      <c:pt idx="40">
                        <c:v>243285</c:v>
                      </c:pt>
                      <c:pt idx="41">
                        <c:v>243313</c:v>
                      </c:pt>
                      <c:pt idx="42">
                        <c:v>243344</c:v>
                      </c:pt>
                      <c:pt idx="43">
                        <c:v>243374</c:v>
                      </c:pt>
                      <c:pt idx="44">
                        <c:v>243405</c:v>
                      </c:pt>
                      <c:pt idx="45">
                        <c:v>243435</c:v>
                      </c:pt>
                      <c:pt idx="46">
                        <c:v>243466</c:v>
                      </c:pt>
                      <c:pt idx="47">
                        <c:v>243497</c:v>
                      </c:pt>
                      <c:pt idx="48">
                        <c:v>243527</c:v>
                      </c:pt>
                      <c:pt idx="49">
                        <c:v>243558</c:v>
                      </c:pt>
                      <c:pt idx="50">
                        <c:v>243588</c:v>
                      </c:pt>
                      <c:pt idx="51">
                        <c:v>243619</c:v>
                      </c:pt>
                      <c:pt idx="52">
                        <c:v>243650</c:v>
                      </c:pt>
                      <c:pt idx="53">
                        <c:v>243678</c:v>
                      </c:pt>
                      <c:pt idx="54">
                        <c:v>243709</c:v>
                      </c:pt>
                      <c:pt idx="55">
                        <c:v>243739</c:v>
                      </c:pt>
                      <c:pt idx="56">
                        <c:v>243770</c:v>
                      </c:pt>
                      <c:pt idx="57">
                        <c:v>243800</c:v>
                      </c:pt>
                      <c:pt idx="58">
                        <c:v>243832</c:v>
                      </c:pt>
                      <c:pt idx="59">
                        <c:v>243862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ประมาณการค่าไฟฟ้า!$C$5:$C$64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51860.77</c:v>
                      </c:pt>
                      <c:pt idx="1">
                        <c:v>40589.58</c:v>
                      </c:pt>
                      <c:pt idx="2">
                        <c:v>32283.43</c:v>
                      </c:pt>
                      <c:pt idx="3">
                        <c:v>36940.35</c:v>
                      </c:pt>
                      <c:pt idx="4">
                        <c:v>40542.65</c:v>
                      </c:pt>
                      <c:pt idx="5">
                        <c:v>44038.02</c:v>
                      </c:pt>
                      <c:pt idx="6">
                        <c:v>40671.74</c:v>
                      </c:pt>
                      <c:pt idx="7">
                        <c:v>56078.080000000002</c:v>
                      </c:pt>
                      <c:pt idx="8">
                        <c:v>63946.95</c:v>
                      </c:pt>
                      <c:pt idx="9">
                        <c:v>59377.43</c:v>
                      </c:pt>
                      <c:pt idx="10">
                        <c:v>49432.63</c:v>
                      </c:pt>
                      <c:pt idx="11">
                        <c:v>60016.06</c:v>
                      </c:pt>
                      <c:pt idx="12">
                        <c:v>36321.129999999997</c:v>
                      </c:pt>
                      <c:pt idx="13">
                        <c:v>40416.67</c:v>
                      </c:pt>
                      <c:pt idx="14">
                        <c:v>25829.75</c:v>
                      </c:pt>
                      <c:pt idx="15">
                        <c:v>23500.38</c:v>
                      </c:pt>
                      <c:pt idx="16">
                        <c:v>35569.89</c:v>
                      </c:pt>
                      <c:pt idx="17">
                        <c:v>46293.279999999999</c:v>
                      </c:pt>
                      <c:pt idx="18">
                        <c:v>46030.6</c:v>
                      </c:pt>
                      <c:pt idx="19">
                        <c:v>51599.73</c:v>
                      </c:pt>
                      <c:pt idx="20">
                        <c:v>51227.65</c:v>
                      </c:pt>
                      <c:pt idx="21">
                        <c:v>51318.23</c:v>
                      </c:pt>
                      <c:pt idx="22">
                        <c:v>47200.06</c:v>
                      </c:pt>
                      <c:pt idx="23">
                        <c:v>49097.94</c:v>
                      </c:pt>
                      <c:pt idx="24">
                        <c:v>33674.76</c:v>
                      </c:pt>
                      <c:pt idx="25">
                        <c:v>31726.799999999999</c:v>
                      </c:pt>
                      <c:pt idx="26">
                        <c:v>18146.22</c:v>
                      </c:pt>
                      <c:pt idx="27">
                        <c:v>21406.7</c:v>
                      </c:pt>
                      <c:pt idx="28">
                        <c:v>21417.88</c:v>
                      </c:pt>
                      <c:pt idx="29">
                        <c:v>35011.410000000003</c:v>
                      </c:pt>
                      <c:pt idx="30">
                        <c:v>37118.74</c:v>
                      </c:pt>
                      <c:pt idx="31">
                        <c:v>37123.96</c:v>
                      </c:pt>
                      <c:pt idx="32">
                        <c:v>40910.83</c:v>
                      </c:pt>
                      <c:pt idx="33">
                        <c:v>43297.41</c:v>
                      </c:pt>
                      <c:pt idx="34">
                        <c:v>43148.98</c:v>
                      </c:pt>
                      <c:pt idx="35">
                        <c:v>39199.089999999997</c:v>
                      </c:pt>
                      <c:pt idx="36">
                        <c:v>33148.53</c:v>
                      </c:pt>
                      <c:pt idx="37">
                        <c:v>42622.53</c:v>
                      </c:pt>
                      <c:pt idx="38">
                        <c:v>28757.77</c:v>
                      </c:pt>
                      <c:pt idx="39">
                        <c:v>20598.27</c:v>
                      </c:pt>
                      <c:pt idx="40">
                        <c:v>32131.63</c:v>
                      </c:pt>
                      <c:pt idx="41">
                        <c:v>39021.269999999997</c:v>
                      </c:pt>
                      <c:pt idx="42">
                        <c:v>52766.239999999998</c:v>
                      </c:pt>
                      <c:pt idx="43">
                        <c:v>49073.95</c:v>
                      </c:pt>
                      <c:pt idx="44">
                        <c:v>57532.44</c:v>
                      </c:pt>
                      <c:pt idx="45">
                        <c:v>50364.51</c:v>
                      </c:pt>
                      <c:pt idx="46">
                        <c:v>42700.91</c:v>
                      </c:pt>
                      <c:pt idx="47">
                        <c:v>47645.15</c:v>
                      </c:pt>
                      <c:pt idx="48">
                        <c:v>29677.454007673587</c:v>
                      </c:pt>
                      <c:pt idx="49">
                        <c:v>30664.540418334524</c:v>
                      </c:pt>
                      <c:pt idx="50">
                        <c:v>15387.470532947915</c:v>
                      </c:pt>
                      <c:pt idx="51">
                        <c:v>20406.258185465424</c:v>
                      </c:pt>
                      <c:pt idx="52">
                        <c:v>27273.793883441103</c:v>
                      </c:pt>
                      <c:pt idx="53">
                        <c:v>38429.583915937299</c:v>
                      </c:pt>
                      <c:pt idx="54">
                        <c:v>36693.763353818969</c:v>
                      </c:pt>
                      <c:pt idx="55">
                        <c:v>47406.218363828819</c:v>
                      </c:pt>
                      <c:pt idx="56">
                        <c:v>51055.713090754783</c:v>
                      </c:pt>
                      <c:pt idx="57">
                        <c:v>48872.098302228056</c:v>
                      </c:pt>
                      <c:pt idx="58">
                        <c:v>41672.784993428169</c:v>
                      </c:pt>
                      <c:pt idx="59">
                        <c:v>48032.866227598162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5-3B0D-4DCF-A50C-16E99C587FD1}"/>
                  </c:ext>
                </c:extLst>
              </c15:ser>
            </c15:filteredScatterSeries>
            <c15:filteredScatter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ประมาณการค่าไฟฟ้า!$D$4</c15:sqref>
                        </c15:formulaRef>
                      </c:ext>
                    </c:extLst>
                    <c:strCache>
                      <c:ptCount val="1"/>
                      <c:pt idx="0">
                        <c:v>Factor การปรับค่าช่วง COVID</c:v>
                      </c:pt>
                    </c:strCache>
                  </c:strRef>
                </c:tx>
                <c:spPr>
                  <a:ln w="9525" cap="rnd">
                    <a:solidFill>
                      <a:srgbClr val="FF000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ประมาณการค่าไฟฟ้า!$B$5:$B$64</c15:sqref>
                        </c15:formulaRef>
                      </c:ext>
                    </c:extLst>
                    <c:numCache>
                      <c:formatCode>m/yyyy</c:formatCode>
                      <c:ptCount val="60"/>
                      <c:pt idx="0">
                        <c:v>242066</c:v>
                      </c:pt>
                      <c:pt idx="1">
                        <c:v>242097</c:v>
                      </c:pt>
                      <c:pt idx="2">
                        <c:v>242127</c:v>
                      </c:pt>
                      <c:pt idx="3">
                        <c:v>242158</c:v>
                      </c:pt>
                      <c:pt idx="4">
                        <c:v>242189</c:v>
                      </c:pt>
                      <c:pt idx="5">
                        <c:v>242217</c:v>
                      </c:pt>
                      <c:pt idx="6">
                        <c:v>242248</c:v>
                      </c:pt>
                      <c:pt idx="7">
                        <c:v>242278</c:v>
                      </c:pt>
                      <c:pt idx="8">
                        <c:v>242309</c:v>
                      </c:pt>
                      <c:pt idx="9">
                        <c:v>242339</c:v>
                      </c:pt>
                      <c:pt idx="10">
                        <c:v>242370</c:v>
                      </c:pt>
                      <c:pt idx="11">
                        <c:v>242401</c:v>
                      </c:pt>
                      <c:pt idx="12">
                        <c:v>242431</c:v>
                      </c:pt>
                      <c:pt idx="13">
                        <c:v>242462</c:v>
                      </c:pt>
                      <c:pt idx="14">
                        <c:v>242492</c:v>
                      </c:pt>
                      <c:pt idx="15">
                        <c:v>242523</c:v>
                      </c:pt>
                      <c:pt idx="16">
                        <c:v>242554</c:v>
                      </c:pt>
                      <c:pt idx="17">
                        <c:v>242583</c:v>
                      </c:pt>
                      <c:pt idx="18">
                        <c:v>242614</c:v>
                      </c:pt>
                      <c:pt idx="19">
                        <c:v>242644</c:v>
                      </c:pt>
                      <c:pt idx="20">
                        <c:v>242675</c:v>
                      </c:pt>
                      <c:pt idx="21">
                        <c:v>242705</c:v>
                      </c:pt>
                      <c:pt idx="22">
                        <c:v>242736</c:v>
                      </c:pt>
                      <c:pt idx="23">
                        <c:v>242767</c:v>
                      </c:pt>
                      <c:pt idx="24">
                        <c:v>242797</c:v>
                      </c:pt>
                      <c:pt idx="25">
                        <c:v>242828</c:v>
                      </c:pt>
                      <c:pt idx="26">
                        <c:v>242858</c:v>
                      </c:pt>
                      <c:pt idx="27">
                        <c:v>242889</c:v>
                      </c:pt>
                      <c:pt idx="28">
                        <c:v>242920</c:v>
                      </c:pt>
                      <c:pt idx="29">
                        <c:v>242948</c:v>
                      </c:pt>
                      <c:pt idx="30">
                        <c:v>242979</c:v>
                      </c:pt>
                      <c:pt idx="31">
                        <c:v>243009</c:v>
                      </c:pt>
                      <c:pt idx="32">
                        <c:v>243040</c:v>
                      </c:pt>
                      <c:pt idx="33">
                        <c:v>243070</c:v>
                      </c:pt>
                      <c:pt idx="34">
                        <c:v>243101</c:v>
                      </c:pt>
                      <c:pt idx="35">
                        <c:v>243132</c:v>
                      </c:pt>
                      <c:pt idx="36">
                        <c:v>243162</c:v>
                      </c:pt>
                      <c:pt idx="37">
                        <c:v>243193</c:v>
                      </c:pt>
                      <c:pt idx="38">
                        <c:v>243223</c:v>
                      </c:pt>
                      <c:pt idx="39">
                        <c:v>243254</c:v>
                      </c:pt>
                      <c:pt idx="40">
                        <c:v>243285</c:v>
                      </c:pt>
                      <c:pt idx="41">
                        <c:v>243313</c:v>
                      </c:pt>
                      <c:pt idx="42">
                        <c:v>243344</c:v>
                      </c:pt>
                      <c:pt idx="43">
                        <c:v>243374</c:v>
                      </c:pt>
                      <c:pt idx="44">
                        <c:v>243405</c:v>
                      </c:pt>
                      <c:pt idx="45">
                        <c:v>243435</c:v>
                      </c:pt>
                      <c:pt idx="46">
                        <c:v>243466</c:v>
                      </c:pt>
                      <c:pt idx="47">
                        <c:v>243497</c:v>
                      </c:pt>
                      <c:pt idx="48">
                        <c:v>243527</c:v>
                      </c:pt>
                      <c:pt idx="49">
                        <c:v>243558</c:v>
                      </c:pt>
                      <c:pt idx="50">
                        <c:v>243588</c:v>
                      </c:pt>
                      <c:pt idx="51">
                        <c:v>243619</c:v>
                      </c:pt>
                      <c:pt idx="52">
                        <c:v>243650</c:v>
                      </c:pt>
                      <c:pt idx="53">
                        <c:v>243678</c:v>
                      </c:pt>
                      <c:pt idx="54">
                        <c:v>243709</c:v>
                      </c:pt>
                      <c:pt idx="55">
                        <c:v>243739</c:v>
                      </c:pt>
                      <c:pt idx="56">
                        <c:v>243770</c:v>
                      </c:pt>
                      <c:pt idx="57">
                        <c:v>243800</c:v>
                      </c:pt>
                      <c:pt idx="58">
                        <c:v>243832</c:v>
                      </c:pt>
                      <c:pt idx="59">
                        <c:v>243862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ประมาณการค่าไฟฟ้า!$D$5:$D$64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1.17</c:v>
                      </c:pt>
                      <c:pt idx="16">
                        <c:v>1.17</c:v>
                      </c:pt>
                      <c:pt idx="17">
                        <c:v>1.17</c:v>
                      </c:pt>
                      <c:pt idx="18">
                        <c:v>1.17</c:v>
                      </c:pt>
                      <c:pt idx="19">
                        <c:v>1.17</c:v>
                      </c:pt>
                      <c:pt idx="20">
                        <c:v>1.17</c:v>
                      </c:pt>
                      <c:pt idx="21">
                        <c:v>1.17</c:v>
                      </c:pt>
                      <c:pt idx="22">
                        <c:v>1.17</c:v>
                      </c:pt>
                      <c:pt idx="23">
                        <c:v>1.17</c:v>
                      </c:pt>
                      <c:pt idx="24">
                        <c:v>1.17</c:v>
                      </c:pt>
                      <c:pt idx="25">
                        <c:v>1.17</c:v>
                      </c:pt>
                      <c:pt idx="26">
                        <c:v>1.17</c:v>
                      </c:pt>
                      <c:pt idx="27">
                        <c:v>1.39</c:v>
                      </c:pt>
                      <c:pt idx="28">
                        <c:v>1.39</c:v>
                      </c:pt>
                      <c:pt idx="29">
                        <c:v>1.39</c:v>
                      </c:pt>
                      <c:pt idx="30">
                        <c:v>1.39</c:v>
                      </c:pt>
                      <c:pt idx="31">
                        <c:v>1.39</c:v>
                      </c:pt>
                      <c:pt idx="32">
                        <c:v>1.39</c:v>
                      </c:pt>
                      <c:pt idx="33">
                        <c:v>1.39</c:v>
                      </c:pt>
                      <c:pt idx="34">
                        <c:v>1.39</c:v>
                      </c:pt>
                      <c:pt idx="35">
                        <c:v>1.39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1.6</c:v>
                      </c:pt>
                      <c:pt idx="49">
                        <c:v>1.6</c:v>
                      </c:pt>
                      <c:pt idx="50">
                        <c:v>1.5</c:v>
                      </c:pt>
                      <c:pt idx="51">
                        <c:v>1.5</c:v>
                      </c:pt>
                      <c:pt idx="52">
                        <c:v>1.4</c:v>
                      </c:pt>
                      <c:pt idx="53">
                        <c:v>1.1599999999999999</c:v>
                      </c:pt>
                      <c:pt idx="54">
                        <c:v>1.1599999999999999</c:v>
                      </c:pt>
                      <c:pt idx="55">
                        <c:v>1.1599999999999999</c:v>
                      </c:pt>
                      <c:pt idx="56">
                        <c:v>1.08</c:v>
                      </c:pt>
                      <c:pt idx="57">
                        <c:v>1.08</c:v>
                      </c:pt>
                      <c:pt idx="58">
                        <c:v>1.08</c:v>
                      </c:pt>
                      <c:pt idx="59">
                        <c:v>1.08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B0D-4DCF-A50C-16E99C587FD1}"/>
                  </c:ext>
                </c:extLst>
              </c15:ser>
            </c15:filteredScatterSeries>
          </c:ext>
        </c:extLst>
      </c:scatterChart>
      <c:valAx>
        <c:axId val="1014266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/>
                  <a:t>ค่าไฟฟ้า</a:t>
                </a:r>
              </a:p>
            </c:rich>
          </c:tx>
          <c:layout>
            <c:manualLayout>
              <c:xMode val="edge"/>
              <c:yMode val="edge"/>
              <c:x val="0.50417390650889304"/>
              <c:y val="0.886312335958005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14252271"/>
        <c:crosses val="autoZero"/>
        <c:crossBetween val="midCat"/>
      </c:valAx>
      <c:valAx>
        <c:axId val="101425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142664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089997677525"/>
          <c:y val="0.9314963051950097"/>
          <c:w val="0.41452299071363624"/>
          <c:h val="3.237935051715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Ft (</a:t>
            </a:r>
            <a:r>
              <a:rPr lang="th-TH"/>
              <a:t>บาท/</a:t>
            </a:r>
            <a:r>
              <a:rPr lang="en-US"/>
              <a:t>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3.4660043523289198E-2"/>
          <c:y val="0.12589134125636672"/>
          <c:w val="0.94562573663029514"/>
          <c:h val="0.84298245614035083"/>
        </c:manualLayout>
      </c:layout>
      <c:scatterChart>
        <c:scatterStyle val="lineMarker"/>
        <c:varyColors val="0"/>
        <c:ser>
          <c:idx val="0"/>
          <c:order val="0"/>
          <c:tx>
            <c:strRef>
              <c:f>ประมาณการค่าไฟฟ้า!$I$4</c:f>
              <c:strCache>
                <c:ptCount val="1"/>
                <c:pt idx="0">
                  <c:v>ft2 (บาท/kWh)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ประมาณการค่าไฟฟ้า!$B$5:$B$55</c:f>
              <c:numCache>
                <c:formatCode>m/yyyy</c:formatCode>
                <c:ptCount val="51"/>
                <c:pt idx="0">
                  <c:v>242066</c:v>
                </c:pt>
                <c:pt idx="1">
                  <c:v>242097</c:v>
                </c:pt>
                <c:pt idx="2">
                  <c:v>242127</c:v>
                </c:pt>
                <c:pt idx="3">
                  <c:v>242158</c:v>
                </c:pt>
                <c:pt idx="4">
                  <c:v>242189</c:v>
                </c:pt>
                <c:pt idx="5">
                  <c:v>242217</c:v>
                </c:pt>
                <c:pt idx="6">
                  <c:v>242248</c:v>
                </c:pt>
                <c:pt idx="7">
                  <c:v>242278</c:v>
                </c:pt>
                <c:pt idx="8">
                  <c:v>242309</c:v>
                </c:pt>
                <c:pt idx="9">
                  <c:v>242339</c:v>
                </c:pt>
                <c:pt idx="10">
                  <c:v>242370</c:v>
                </c:pt>
                <c:pt idx="11">
                  <c:v>242401</c:v>
                </c:pt>
                <c:pt idx="12">
                  <c:v>242431</c:v>
                </c:pt>
                <c:pt idx="13">
                  <c:v>242462</c:v>
                </c:pt>
                <c:pt idx="14">
                  <c:v>242492</c:v>
                </c:pt>
                <c:pt idx="15">
                  <c:v>242523</c:v>
                </c:pt>
                <c:pt idx="16">
                  <c:v>242554</c:v>
                </c:pt>
                <c:pt idx="17">
                  <c:v>242583</c:v>
                </c:pt>
                <c:pt idx="18">
                  <c:v>242614</c:v>
                </c:pt>
                <c:pt idx="19">
                  <c:v>242644</c:v>
                </c:pt>
                <c:pt idx="20">
                  <c:v>242675</c:v>
                </c:pt>
                <c:pt idx="21">
                  <c:v>242705</c:v>
                </c:pt>
                <c:pt idx="22">
                  <c:v>242736</c:v>
                </c:pt>
                <c:pt idx="23">
                  <c:v>242767</c:v>
                </c:pt>
                <c:pt idx="24">
                  <c:v>242797</c:v>
                </c:pt>
                <c:pt idx="25">
                  <c:v>242828</c:v>
                </c:pt>
                <c:pt idx="26">
                  <c:v>242858</c:v>
                </c:pt>
                <c:pt idx="27">
                  <c:v>242889</c:v>
                </c:pt>
                <c:pt idx="28">
                  <c:v>242920</c:v>
                </c:pt>
                <c:pt idx="29">
                  <c:v>242948</c:v>
                </c:pt>
                <c:pt idx="30">
                  <c:v>242979</c:v>
                </c:pt>
                <c:pt idx="31">
                  <c:v>243009</c:v>
                </c:pt>
                <c:pt idx="32">
                  <c:v>243040</c:v>
                </c:pt>
                <c:pt idx="33">
                  <c:v>243070</c:v>
                </c:pt>
                <c:pt idx="34">
                  <c:v>243101</c:v>
                </c:pt>
                <c:pt idx="35">
                  <c:v>243132</c:v>
                </c:pt>
                <c:pt idx="36">
                  <c:v>243162</c:v>
                </c:pt>
                <c:pt idx="37">
                  <c:v>243193</c:v>
                </c:pt>
                <c:pt idx="38">
                  <c:v>243223</c:v>
                </c:pt>
                <c:pt idx="39">
                  <c:v>243254</c:v>
                </c:pt>
                <c:pt idx="40">
                  <c:v>243285</c:v>
                </c:pt>
                <c:pt idx="41">
                  <c:v>243313</c:v>
                </c:pt>
                <c:pt idx="42">
                  <c:v>243344</c:v>
                </c:pt>
                <c:pt idx="43">
                  <c:v>243374</c:v>
                </c:pt>
                <c:pt idx="44">
                  <c:v>243405</c:v>
                </c:pt>
                <c:pt idx="45">
                  <c:v>243435</c:v>
                </c:pt>
                <c:pt idx="46">
                  <c:v>243466</c:v>
                </c:pt>
                <c:pt idx="47">
                  <c:v>243497</c:v>
                </c:pt>
                <c:pt idx="48">
                  <c:v>243527</c:v>
                </c:pt>
                <c:pt idx="49">
                  <c:v>243558</c:v>
                </c:pt>
                <c:pt idx="50">
                  <c:v>243588</c:v>
                </c:pt>
              </c:numCache>
            </c:numRef>
          </c:xVal>
          <c:yVal>
            <c:numRef>
              <c:f>ประมาณการค่าไฟฟ้า!$I$5:$I$55</c:f>
              <c:numCache>
                <c:formatCode>General</c:formatCode>
                <c:ptCount val="51"/>
                <c:pt idx="0">
                  <c:v>-0.11600000000000001</c:v>
                </c:pt>
                <c:pt idx="1">
                  <c:v>-0.11600000000000001</c:v>
                </c:pt>
                <c:pt idx="2">
                  <c:v>-0.11600000000000001</c:v>
                </c:pt>
                <c:pt idx="3">
                  <c:v>-0.11600000000000001</c:v>
                </c:pt>
                <c:pt idx="4">
                  <c:v>-0.11600000000000001</c:v>
                </c:pt>
                <c:pt idx="5">
                  <c:v>-0.11600000000000001</c:v>
                </c:pt>
                <c:pt idx="6">
                  <c:v>-0.11600000000000001</c:v>
                </c:pt>
                <c:pt idx="7">
                  <c:v>-0.11600000000000001</c:v>
                </c:pt>
                <c:pt idx="8">
                  <c:v>-0.11600000000000001</c:v>
                </c:pt>
                <c:pt idx="9">
                  <c:v>-0.11600000000000001</c:v>
                </c:pt>
                <c:pt idx="10">
                  <c:v>-0.11600000000000001</c:v>
                </c:pt>
                <c:pt idx="11">
                  <c:v>-0.12429999999999999</c:v>
                </c:pt>
                <c:pt idx="12">
                  <c:v>-0.12429999999999999</c:v>
                </c:pt>
                <c:pt idx="13">
                  <c:v>-0.12429999999999999</c:v>
                </c:pt>
                <c:pt idx="14">
                  <c:v>-0.12429999999999999</c:v>
                </c:pt>
                <c:pt idx="15">
                  <c:v>-0.1532</c:v>
                </c:pt>
                <c:pt idx="16">
                  <c:v>-0.1532</c:v>
                </c:pt>
                <c:pt idx="17">
                  <c:v>-0.1532</c:v>
                </c:pt>
                <c:pt idx="18">
                  <c:v>-0.1532</c:v>
                </c:pt>
                <c:pt idx="19">
                  <c:v>-0.1532</c:v>
                </c:pt>
                <c:pt idx="20">
                  <c:v>-0.1532</c:v>
                </c:pt>
                <c:pt idx="21">
                  <c:v>-0.1532</c:v>
                </c:pt>
                <c:pt idx="22">
                  <c:v>-0.1532</c:v>
                </c:pt>
                <c:pt idx="23">
                  <c:v>-0.1532</c:v>
                </c:pt>
                <c:pt idx="24">
                  <c:v>-0.1532</c:v>
                </c:pt>
                <c:pt idx="25">
                  <c:v>-0.1532</c:v>
                </c:pt>
                <c:pt idx="26">
                  <c:v>-0.1532</c:v>
                </c:pt>
                <c:pt idx="27">
                  <c:v>1.3899999999999999E-2</c:v>
                </c:pt>
                <c:pt idx="28">
                  <c:v>1.3899999999999999E-2</c:v>
                </c:pt>
                <c:pt idx="29">
                  <c:v>1.3899999999999999E-2</c:v>
                </c:pt>
                <c:pt idx="30">
                  <c:v>1.3899999999999999E-2</c:v>
                </c:pt>
                <c:pt idx="31">
                  <c:v>0.2477</c:v>
                </c:pt>
                <c:pt idx="32">
                  <c:v>0.2477</c:v>
                </c:pt>
                <c:pt idx="33">
                  <c:v>0.2477</c:v>
                </c:pt>
                <c:pt idx="34">
                  <c:v>0.2477</c:v>
                </c:pt>
                <c:pt idx="35">
                  <c:v>0.93430000000000002</c:v>
                </c:pt>
                <c:pt idx="36">
                  <c:v>0.93430000000000002</c:v>
                </c:pt>
                <c:pt idx="37">
                  <c:v>0.93430000000000002</c:v>
                </c:pt>
                <c:pt idx="38">
                  <c:v>0.93430000000000002</c:v>
                </c:pt>
                <c:pt idx="39">
                  <c:v>1.5491999999999999</c:v>
                </c:pt>
                <c:pt idx="40">
                  <c:v>1.5491999999999999</c:v>
                </c:pt>
                <c:pt idx="41">
                  <c:v>1.5491999999999999</c:v>
                </c:pt>
                <c:pt idx="42">
                  <c:v>1.5491999999999999</c:v>
                </c:pt>
                <c:pt idx="43">
                  <c:v>0.91190000000000004</c:v>
                </c:pt>
                <c:pt idx="44">
                  <c:v>0.91190000000000004</c:v>
                </c:pt>
                <c:pt idx="45">
                  <c:v>0.91190000000000004</c:v>
                </c:pt>
                <c:pt idx="46">
                  <c:v>0.91190000000000004</c:v>
                </c:pt>
                <c:pt idx="47">
                  <c:v>0.66890000000000005</c:v>
                </c:pt>
                <c:pt idx="48">
                  <c:v>0.66890000000000005</c:v>
                </c:pt>
                <c:pt idx="49">
                  <c:v>0.66890000000000005</c:v>
                </c:pt>
                <c:pt idx="50">
                  <c:v>0.66890000000000005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41-432A-B8C4-A89A87BAB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08944"/>
        <c:axId val="126810608"/>
      </c:scatterChart>
      <c:valAx>
        <c:axId val="126808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26810608"/>
        <c:crosses val="autoZero"/>
        <c:crossBetween val="midCat"/>
      </c:valAx>
      <c:valAx>
        <c:axId val="12681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26808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'Forecast ไฟฟ้าฐาน'!$B$1</c:f>
              <c:strCache>
                <c:ptCount val="1"/>
                <c:pt idx="0">
                  <c:v>ค่าไฟฟ้าฐานปรับใหม่ (บาท)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'Forecast ไฟฟ้าฐาน'!$B$2:$B$61</c:f>
              <c:numCache>
                <c:formatCode>General</c:formatCode>
                <c:ptCount val="60"/>
                <c:pt idx="0">
                  <c:v>51860.77</c:v>
                </c:pt>
                <c:pt idx="1">
                  <c:v>40589.58</c:v>
                </c:pt>
                <c:pt idx="2">
                  <c:v>32283.43</c:v>
                </c:pt>
                <c:pt idx="3">
                  <c:v>36940.35</c:v>
                </c:pt>
                <c:pt idx="4">
                  <c:v>40542.65</c:v>
                </c:pt>
                <c:pt idx="5">
                  <c:v>44038.02</c:v>
                </c:pt>
                <c:pt idx="6">
                  <c:v>40671.74</c:v>
                </c:pt>
                <c:pt idx="7">
                  <c:v>56078.080000000002</c:v>
                </c:pt>
                <c:pt idx="8">
                  <c:v>63946.95</c:v>
                </c:pt>
                <c:pt idx="9">
                  <c:v>59377.43</c:v>
                </c:pt>
                <c:pt idx="10">
                  <c:v>49432.63</c:v>
                </c:pt>
                <c:pt idx="11">
                  <c:v>60016.06</c:v>
                </c:pt>
                <c:pt idx="12">
                  <c:v>36321.129999999997</c:v>
                </c:pt>
                <c:pt idx="13">
                  <c:v>40416.67</c:v>
                </c:pt>
                <c:pt idx="14">
                  <c:v>25829.75</c:v>
                </c:pt>
                <c:pt idx="15">
                  <c:v>27495.444599999999</c:v>
                </c:pt>
                <c:pt idx="16">
                  <c:v>41616.7713</c:v>
                </c:pt>
                <c:pt idx="17">
                  <c:v>54163.137599999995</c:v>
                </c:pt>
                <c:pt idx="18">
                  <c:v>53855.801999999996</c:v>
                </c:pt>
                <c:pt idx="19">
                  <c:v>60371.684099999999</c:v>
                </c:pt>
                <c:pt idx="20">
                  <c:v>59936.3505</c:v>
                </c:pt>
                <c:pt idx="21">
                  <c:v>60042.329100000003</c:v>
                </c:pt>
                <c:pt idx="22">
                  <c:v>55224.070199999995</c:v>
                </c:pt>
                <c:pt idx="23">
                  <c:v>57444.589800000002</c:v>
                </c:pt>
                <c:pt idx="24">
                  <c:v>39399.4692</c:v>
                </c:pt>
                <c:pt idx="25">
                  <c:v>37120.356</c:v>
                </c:pt>
                <c:pt idx="26">
                  <c:v>21231.077399999998</c:v>
                </c:pt>
                <c:pt idx="27">
                  <c:v>29755.312999999998</c:v>
                </c:pt>
                <c:pt idx="28">
                  <c:v>29770.853199999998</c:v>
                </c:pt>
                <c:pt idx="29">
                  <c:v>48665.859900000003</c:v>
                </c:pt>
                <c:pt idx="30">
                  <c:v>51595.048599999995</c:v>
                </c:pt>
                <c:pt idx="31">
                  <c:v>51602.304399999994</c:v>
                </c:pt>
                <c:pt idx="32">
                  <c:v>56866.053699999997</c:v>
                </c:pt>
                <c:pt idx="33">
                  <c:v>60183.399900000004</c:v>
                </c:pt>
                <c:pt idx="34">
                  <c:v>59977.082199999997</c:v>
                </c:pt>
                <c:pt idx="35">
                  <c:v>54486.735099999991</c:v>
                </c:pt>
                <c:pt idx="36">
                  <c:v>33148.53</c:v>
                </c:pt>
                <c:pt idx="37">
                  <c:v>42622.53</c:v>
                </c:pt>
                <c:pt idx="38">
                  <c:v>28757.77</c:v>
                </c:pt>
                <c:pt idx="39">
                  <c:v>20598.27</c:v>
                </c:pt>
                <c:pt idx="40">
                  <c:v>32131.63</c:v>
                </c:pt>
                <c:pt idx="41">
                  <c:v>39021.269999999997</c:v>
                </c:pt>
                <c:pt idx="42">
                  <c:v>52766.239999999998</c:v>
                </c:pt>
                <c:pt idx="43">
                  <c:v>49073.95</c:v>
                </c:pt>
                <c:pt idx="44">
                  <c:v>57532.44</c:v>
                </c:pt>
                <c:pt idx="45">
                  <c:v>50364.51</c:v>
                </c:pt>
                <c:pt idx="46">
                  <c:v>42700.91</c:v>
                </c:pt>
                <c:pt idx="47">
                  <c:v>47645.15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6-488B-8C24-46119AD60BC6}"/>
            </c:ext>
          </c:extLst>
        </c:ser>
        <c:ser>
          <c:idx val="1"/>
          <c:order val="1"/>
          <c:tx>
            <c:strRef>
              <c:f>'Forecast ไฟฟ้าฐาน'!$C$1</c:f>
              <c:strCache>
                <c:ptCount val="1"/>
                <c:pt idx="0">
                  <c:v>การพยากรณ์(ค่าไฟฟ้าฐานปรับใหม่ (บาท))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'Forecast ไฟฟ้าฐาน'!$A$2:$A$61</c:f>
              <c:numCache>
                <c:formatCode>m/yyyy</c:formatCode>
                <c:ptCount val="60"/>
                <c:pt idx="0">
                  <c:v>242066</c:v>
                </c:pt>
                <c:pt idx="1">
                  <c:v>242097</c:v>
                </c:pt>
                <c:pt idx="2">
                  <c:v>242127</c:v>
                </c:pt>
                <c:pt idx="3">
                  <c:v>242158</c:v>
                </c:pt>
                <c:pt idx="4">
                  <c:v>242189</c:v>
                </c:pt>
                <c:pt idx="5">
                  <c:v>242217</c:v>
                </c:pt>
                <c:pt idx="6">
                  <c:v>242248</c:v>
                </c:pt>
                <c:pt idx="7">
                  <c:v>242278</c:v>
                </c:pt>
                <c:pt idx="8">
                  <c:v>242309</c:v>
                </c:pt>
                <c:pt idx="9">
                  <c:v>242339</c:v>
                </c:pt>
                <c:pt idx="10">
                  <c:v>242370</c:v>
                </c:pt>
                <c:pt idx="11">
                  <c:v>242401</c:v>
                </c:pt>
                <c:pt idx="12">
                  <c:v>242431</c:v>
                </c:pt>
                <c:pt idx="13">
                  <c:v>242462</c:v>
                </c:pt>
                <c:pt idx="14">
                  <c:v>242492</c:v>
                </c:pt>
                <c:pt idx="15">
                  <c:v>242523</c:v>
                </c:pt>
                <c:pt idx="16">
                  <c:v>242554</c:v>
                </c:pt>
                <c:pt idx="17">
                  <c:v>242583</c:v>
                </c:pt>
                <c:pt idx="18">
                  <c:v>242614</c:v>
                </c:pt>
                <c:pt idx="19">
                  <c:v>242644</c:v>
                </c:pt>
                <c:pt idx="20">
                  <c:v>242675</c:v>
                </c:pt>
                <c:pt idx="21">
                  <c:v>242705</c:v>
                </c:pt>
                <c:pt idx="22">
                  <c:v>242736</c:v>
                </c:pt>
                <c:pt idx="23">
                  <c:v>242767</c:v>
                </c:pt>
                <c:pt idx="24">
                  <c:v>242797</c:v>
                </c:pt>
                <c:pt idx="25">
                  <c:v>242828</c:v>
                </c:pt>
                <c:pt idx="26">
                  <c:v>242858</c:v>
                </c:pt>
                <c:pt idx="27">
                  <c:v>242889</c:v>
                </c:pt>
                <c:pt idx="28">
                  <c:v>242920</c:v>
                </c:pt>
                <c:pt idx="29">
                  <c:v>242948</c:v>
                </c:pt>
                <c:pt idx="30">
                  <c:v>242979</c:v>
                </c:pt>
                <c:pt idx="31">
                  <c:v>243009</c:v>
                </c:pt>
                <c:pt idx="32">
                  <c:v>243040</c:v>
                </c:pt>
                <c:pt idx="33">
                  <c:v>243070</c:v>
                </c:pt>
                <c:pt idx="34">
                  <c:v>243101</c:v>
                </c:pt>
                <c:pt idx="35">
                  <c:v>243132</c:v>
                </c:pt>
                <c:pt idx="36">
                  <c:v>243162</c:v>
                </c:pt>
                <c:pt idx="37">
                  <c:v>243193</c:v>
                </c:pt>
                <c:pt idx="38">
                  <c:v>243223</c:v>
                </c:pt>
                <c:pt idx="39">
                  <c:v>243254</c:v>
                </c:pt>
                <c:pt idx="40">
                  <c:v>243285</c:v>
                </c:pt>
                <c:pt idx="41">
                  <c:v>243313</c:v>
                </c:pt>
                <c:pt idx="42">
                  <c:v>243344</c:v>
                </c:pt>
                <c:pt idx="43">
                  <c:v>243374</c:v>
                </c:pt>
                <c:pt idx="44">
                  <c:v>243405</c:v>
                </c:pt>
                <c:pt idx="45">
                  <c:v>243435</c:v>
                </c:pt>
                <c:pt idx="46">
                  <c:v>243466</c:v>
                </c:pt>
                <c:pt idx="47">
                  <c:v>243497</c:v>
                </c:pt>
                <c:pt idx="48">
                  <c:v>243527</c:v>
                </c:pt>
                <c:pt idx="49">
                  <c:v>243558</c:v>
                </c:pt>
                <c:pt idx="50">
                  <c:v>243588</c:v>
                </c:pt>
                <c:pt idx="51">
                  <c:v>243619</c:v>
                </c:pt>
                <c:pt idx="52">
                  <c:v>243650</c:v>
                </c:pt>
                <c:pt idx="53">
                  <c:v>243678</c:v>
                </c:pt>
                <c:pt idx="54">
                  <c:v>243709</c:v>
                </c:pt>
                <c:pt idx="55">
                  <c:v>243739</c:v>
                </c:pt>
                <c:pt idx="56">
                  <c:v>243770</c:v>
                </c:pt>
                <c:pt idx="57">
                  <c:v>243800</c:v>
                </c:pt>
                <c:pt idx="58">
                  <c:v>243831</c:v>
                </c:pt>
                <c:pt idx="59">
                  <c:v>243862</c:v>
                </c:pt>
              </c:numCache>
            </c:numRef>
          </c:cat>
          <c:val>
            <c:numRef>
              <c:f>'Forecast ไฟฟ้าฐาน'!$C$2:$C$61</c:f>
              <c:numCache>
                <c:formatCode>General</c:formatCode>
                <c:ptCount val="60"/>
                <c:pt idx="47">
                  <c:v>47645.15</c:v>
                </c:pt>
                <c:pt idx="48">
                  <c:v>29677.454007673587</c:v>
                </c:pt>
                <c:pt idx="49">
                  <c:v>30664.540418334524</c:v>
                </c:pt>
                <c:pt idx="50">
                  <c:v>15387.470532947915</c:v>
                </c:pt>
                <c:pt idx="51">
                  <c:v>20406.258185465424</c:v>
                </c:pt>
                <c:pt idx="52">
                  <c:v>27273.793883441103</c:v>
                </c:pt>
                <c:pt idx="53">
                  <c:v>38429.583915937299</c:v>
                </c:pt>
                <c:pt idx="54">
                  <c:v>36693.763353818969</c:v>
                </c:pt>
                <c:pt idx="55">
                  <c:v>47406.218363828819</c:v>
                </c:pt>
                <c:pt idx="56">
                  <c:v>51055.713090754783</c:v>
                </c:pt>
                <c:pt idx="57">
                  <c:v>48872.098302228056</c:v>
                </c:pt>
                <c:pt idx="58">
                  <c:v>41672.784993428169</c:v>
                </c:pt>
                <c:pt idx="59">
                  <c:v>48032.866227598162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6-488B-8C24-46119AD60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1474112"/>
        <c:axId val="2031464544"/>
      </c:lineChart>
      <c:catAx>
        <c:axId val="203147411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31464544"/>
        <c:crosses val="autoZero"/>
        <c:auto val="1"/>
        <c:lblAlgn val="ctr"/>
        <c:lblOffset val="100"/>
        <c:noMultiLvlLbl val="0"/>
      </c:catAx>
      <c:valAx>
        <c:axId val="20314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3147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28256793987714E-2"/>
          <c:y val="4.1558441558441558E-2"/>
          <c:w val="0.91282463605092845"/>
          <c:h val="0.73957882537410091"/>
        </c:manualLayout>
      </c:layout>
      <c:lineChart>
        <c:grouping val="standard"/>
        <c:varyColors val="0"/>
        <c:ser>
          <c:idx val="0"/>
          <c:order val="0"/>
          <c:tx>
            <c:strRef>
              <c:f>'Forecast หน่วยไฟฟ้า'!$B$1</c:f>
              <c:strCache>
                <c:ptCount val="1"/>
                <c:pt idx="0">
                  <c:v>หน่วยไฟฟ้าปรับใหม่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'Forecast หน่วยไฟฟ้า'!$B$2:$B$61</c:f>
              <c:numCache>
                <c:formatCode>General</c:formatCode>
                <c:ptCount val="60"/>
                <c:pt idx="0">
                  <c:v>11081.8</c:v>
                </c:pt>
                <c:pt idx="1">
                  <c:v>8557.9</c:v>
                </c:pt>
                <c:pt idx="2">
                  <c:v>6339.41</c:v>
                </c:pt>
                <c:pt idx="3">
                  <c:v>7328.09</c:v>
                </c:pt>
                <c:pt idx="4">
                  <c:v>7534.64</c:v>
                </c:pt>
                <c:pt idx="5">
                  <c:v>8498.5300000000007</c:v>
                </c:pt>
                <c:pt idx="6">
                  <c:v>8409.49</c:v>
                </c:pt>
                <c:pt idx="7">
                  <c:v>12159.53</c:v>
                </c:pt>
                <c:pt idx="8">
                  <c:v>13524.28</c:v>
                </c:pt>
                <c:pt idx="9">
                  <c:v>12974.09</c:v>
                </c:pt>
                <c:pt idx="10">
                  <c:v>10196.23</c:v>
                </c:pt>
                <c:pt idx="11">
                  <c:v>12759.9</c:v>
                </c:pt>
                <c:pt idx="12">
                  <c:v>7303.92</c:v>
                </c:pt>
                <c:pt idx="13">
                  <c:v>7826.87</c:v>
                </c:pt>
                <c:pt idx="14">
                  <c:v>5276.35</c:v>
                </c:pt>
                <c:pt idx="15">
                  <c:v>5754.8204999999989</c:v>
                </c:pt>
                <c:pt idx="16">
                  <c:v>8675.7722999999987</c:v>
                </c:pt>
                <c:pt idx="17">
                  <c:v>10992.2904</c:v>
                </c:pt>
                <c:pt idx="18">
                  <c:v>11197.789199999999</c:v>
                </c:pt>
                <c:pt idx="19">
                  <c:v>12680.3547</c:v>
                </c:pt>
                <c:pt idx="20">
                  <c:v>11966.818499999998</c:v>
                </c:pt>
                <c:pt idx="21">
                  <c:v>12673.5453</c:v>
                </c:pt>
                <c:pt idx="22">
                  <c:v>11578.729499999999</c:v>
                </c:pt>
                <c:pt idx="23">
                  <c:v>12080.308499999999</c:v>
                </c:pt>
                <c:pt idx="24">
                  <c:v>7694.926199999999</c:v>
                </c:pt>
                <c:pt idx="25">
                  <c:v>7377.0020999999997</c:v>
                </c:pt>
                <c:pt idx="26">
                  <c:v>4467.3759</c:v>
                </c:pt>
                <c:pt idx="27">
                  <c:v>5683.8211999999994</c:v>
                </c:pt>
                <c:pt idx="28">
                  <c:v>5605.1332999999995</c:v>
                </c:pt>
                <c:pt idx="29">
                  <c:v>9869.1667999999991</c:v>
                </c:pt>
                <c:pt idx="30">
                  <c:v>9474.0175999999992</c:v>
                </c:pt>
                <c:pt idx="31">
                  <c:v>10193.273099999999</c:v>
                </c:pt>
                <c:pt idx="32">
                  <c:v>11655.177799999999</c:v>
                </c:pt>
                <c:pt idx="33">
                  <c:v>12756.363599999999</c:v>
                </c:pt>
                <c:pt idx="34">
                  <c:v>12409.711499999999</c:v>
                </c:pt>
                <c:pt idx="35">
                  <c:v>11181.7577</c:v>
                </c:pt>
                <c:pt idx="36">
                  <c:v>8044.43</c:v>
                </c:pt>
                <c:pt idx="37">
                  <c:v>8769.65</c:v>
                </c:pt>
                <c:pt idx="38">
                  <c:v>5354.7</c:v>
                </c:pt>
                <c:pt idx="39">
                  <c:v>3993.61</c:v>
                </c:pt>
                <c:pt idx="40">
                  <c:v>6220.98</c:v>
                </c:pt>
                <c:pt idx="41">
                  <c:v>7798.42</c:v>
                </c:pt>
                <c:pt idx="42">
                  <c:v>10758.05</c:v>
                </c:pt>
                <c:pt idx="43">
                  <c:v>10191.64</c:v>
                </c:pt>
                <c:pt idx="44">
                  <c:v>11919.31</c:v>
                </c:pt>
                <c:pt idx="45">
                  <c:v>10299.65</c:v>
                </c:pt>
                <c:pt idx="46">
                  <c:v>8892.67</c:v>
                </c:pt>
                <c:pt idx="47">
                  <c:v>9914.7099999999991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1-47B1-B811-EECDB947D5CB}"/>
            </c:ext>
          </c:extLst>
        </c:ser>
        <c:ser>
          <c:idx val="1"/>
          <c:order val="1"/>
          <c:tx>
            <c:strRef>
              <c:f>'Forecast หน่วยไฟฟ้า'!$C$1</c:f>
              <c:strCache>
                <c:ptCount val="1"/>
                <c:pt idx="0">
                  <c:v>การพยากรณ์(หน่วยไฟฟ้าปรับใหม่ (kWh))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'Forecast หน่วยไฟฟ้า'!$A$2:$A$61</c:f>
              <c:numCache>
                <c:formatCode>m/yyyy</c:formatCode>
                <c:ptCount val="60"/>
                <c:pt idx="0">
                  <c:v>242066</c:v>
                </c:pt>
                <c:pt idx="1">
                  <c:v>242097</c:v>
                </c:pt>
                <c:pt idx="2">
                  <c:v>242127</c:v>
                </c:pt>
                <c:pt idx="3">
                  <c:v>242158</c:v>
                </c:pt>
                <c:pt idx="4">
                  <c:v>242189</c:v>
                </c:pt>
                <c:pt idx="5">
                  <c:v>242217</c:v>
                </c:pt>
                <c:pt idx="6">
                  <c:v>242248</c:v>
                </c:pt>
                <c:pt idx="7">
                  <c:v>242278</c:v>
                </c:pt>
                <c:pt idx="8">
                  <c:v>242309</c:v>
                </c:pt>
                <c:pt idx="9">
                  <c:v>242339</c:v>
                </c:pt>
                <c:pt idx="10">
                  <c:v>242370</c:v>
                </c:pt>
                <c:pt idx="11">
                  <c:v>242401</c:v>
                </c:pt>
                <c:pt idx="12">
                  <c:v>242431</c:v>
                </c:pt>
                <c:pt idx="13">
                  <c:v>242462</c:v>
                </c:pt>
                <c:pt idx="14">
                  <c:v>242492</c:v>
                </c:pt>
                <c:pt idx="15">
                  <c:v>242523</c:v>
                </c:pt>
                <c:pt idx="16">
                  <c:v>242554</c:v>
                </c:pt>
                <c:pt idx="17">
                  <c:v>242583</c:v>
                </c:pt>
                <c:pt idx="18">
                  <c:v>242614</c:v>
                </c:pt>
                <c:pt idx="19">
                  <c:v>242644</c:v>
                </c:pt>
                <c:pt idx="20">
                  <c:v>242675</c:v>
                </c:pt>
                <c:pt idx="21">
                  <c:v>242705</c:v>
                </c:pt>
                <c:pt idx="22">
                  <c:v>242736</c:v>
                </c:pt>
                <c:pt idx="23">
                  <c:v>242767</c:v>
                </c:pt>
                <c:pt idx="24">
                  <c:v>242797</c:v>
                </c:pt>
                <c:pt idx="25">
                  <c:v>242828</c:v>
                </c:pt>
                <c:pt idx="26">
                  <c:v>242858</c:v>
                </c:pt>
                <c:pt idx="27">
                  <c:v>242889</c:v>
                </c:pt>
                <c:pt idx="28">
                  <c:v>242920</c:v>
                </c:pt>
                <c:pt idx="29">
                  <c:v>242948</c:v>
                </c:pt>
                <c:pt idx="30">
                  <c:v>242979</c:v>
                </c:pt>
                <c:pt idx="31">
                  <c:v>243009</c:v>
                </c:pt>
                <c:pt idx="32">
                  <c:v>243040</c:v>
                </c:pt>
                <c:pt idx="33">
                  <c:v>243070</c:v>
                </c:pt>
                <c:pt idx="34">
                  <c:v>243101</c:v>
                </c:pt>
                <c:pt idx="35">
                  <c:v>243132</c:v>
                </c:pt>
                <c:pt idx="36">
                  <c:v>243162</c:v>
                </c:pt>
                <c:pt idx="37">
                  <c:v>243193</c:v>
                </c:pt>
                <c:pt idx="38">
                  <c:v>243223</c:v>
                </c:pt>
                <c:pt idx="39">
                  <c:v>243254</c:v>
                </c:pt>
                <c:pt idx="40">
                  <c:v>243285</c:v>
                </c:pt>
                <c:pt idx="41">
                  <c:v>243313</c:v>
                </c:pt>
                <c:pt idx="42">
                  <c:v>243344</c:v>
                </c:pt>
                <c:pt idx="43">
                  <c:v>243374</c:v>
                </c:pt>
                <c:pt idx="44">
                  <c:v>243405</c:v>
                </c:pt>
                <c:pt idx="45">
                  <c:v>243435</c:v>
                </c:pt>
                <c:pt idx="46">
                  <c:v>243466</c:v>
                </c:pt>
                <c:pt idx="47">
                  <c:v>243497</c:v>
                </c:pt>
                <c:pt idx="48">
                  <c:v>243527</c:v>
                </c:pt>
                <c:pt idx="49">
                  <c:v>243558</c:v>
                </c:pt>
                <c:pt idx="50">
                  <c:v>243588</c:v>
                </c:pt>
                <c:pt idx="51">
                  <c:v>243619</c:v>
                </c:pt>
                <c:pt idx="52">
                  <c:v>243650</c:v>
                </c:pt>
                <c:pt idx="53">
                  <c:v>243678</c:v>
                </c:pt>
                <c:pt idx="54">
                  <c:v>243709</c:v>
                </c:pt>
                <c:pt idx="55">
                  <c:v>243739</c:v>
                </c:pt>
                <c:pt idx="56">
                  <c:v>243770</c:v>
                </c:pt>
                <c:pt idx="57">
                  <c:v>243800</c:v>
                </c:pt>
                <c:pt idx="58">
                  <c:v>243831</c:v>
                </c:pt>
                <c:pt idx="59">
                  <c:v>243862</c:v>
                </c:pt>
              </c:numCache>
            </c:numRef>
          </c:cat>
          <c:val>
            <c:numRef>
              <c:f>'Forecast หน่วยไฟฟ้า'!$C$2:$C$61</c:f>
              <c:numCache>
                <c:formatCode>General</c:formatCode>
                <c:ptCount val="60"/>
                <c:pt idx="47">
                  <c:v>9914.7099999999991</c:v>
                </c:pt>
                <c:pt idx="48">
                  <c:v>5235.8940690639611</c:v>
                </c:pt>
                <c:pt idx="49">
                  <c:v>5374.4708858368904</c:v>
                </c:pt>
                <c:pt idx="50">
                  <c:v>2630.9764701667909</c:v>
                </c:pt>
                <c:pt idx="51">
                  <c:v>3476.7960648911871</c:v>
                </c:pt>
                <c:pt idx="52">
                  <c:v>4854.7907537070332</c:v>
                </c:pt>
                <c:pt idx="53">
                  <c:v>6926.0254600205253</c:v>
                </c:pt>
                <c:pt idx="54">
                  <c:v>6987.7629324624158</c:v>
                </c:pt>
                <c:pt idx="55">
                  <c:v>9548.8726414570883</c:v>
                </c:pt>
                <c:pt idx="56">
                  <c:v>9862.2571013807756</c:v>
                </c:pt>
                <c:pt idx="57">
                  <c:v>9956.3184760809254</c:v>
                </c:pt>
                <c:pt idx="58">
                  <c:v>8059.4467485832674</c:v>
                </c:pt>
                <c:pt idx="59">
                  <c:v>9571.9303972312428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1-47B1-B811-EECDB947D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754528"/>
        <c:axId val="1841738720"/>
      </c:lineChart>
      <c:catAx>
        <c:axId val="184175452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841738720"/>
        <c:crosses val="autoZero"/>
        <c:auto val="1"/>
        <c:lblAlgn val="ctr"/>
        <c:lblOffset val="100"/>
        <c:noMultiLvlLbl val="0"/>
      </c:catAx>
      <c:valAx>
        <c:axId val="18417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84175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ค่าน้ำมันเชื้อเพลิง</a:t>
            </a:r>
            <a:r>
              <a:rPr lang="th-TH" baseline="0"/>
              <a:t> ปีงบประมาณ 2566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อื่นๆ!$C$14:$N$14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xVal>
          <c:yVal>
            <c:numRef>
              <c:f>อื่นๆ!$C$15:$N$15</c:f>
            </c:numRef>
          </c:yVal>
          <c:smooth val="1"/>
          <c:extLst>
            <c:ext xmlns:c16="http://schemas.microsoft.com/office/drawing/2014/chart" uri="{C3380CC4-5D6E-409C-BE32-E72D297353CC}">
              <c16:uniqueId val="{00000000-BC7D-4444-9AE4-14E443FE204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อื่นๆ!$C$14:$N$14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xVal>
          <c:yVal>
            <c:numRef>
              <c:f>อื่นๆ!$C$16:$N$16</c:f>
            </c:numRef>
          </c:yVal>
          <c:smooth val="1"/>
          <c:extLst>
            <c:ext xmlns:c16="http://schemas.microsoft.com/office/drawing/2014/chart" uri="{C3380CC4-5D6E-409C-BE32-E72D297353CC}">
              <c16:uniqueId val="{00000001-BC7D-4444-9AE4-14E443FE204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อื่นๆ!$C$14:$N$14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xVal>
          <c:yVal>
            <c:numRef>
              <c:f>อื่นๆ!$C$17:$N$17</c:f>
            </c:numRef>
          </c:yVal>
          <c:smooth val="1"/>
          <c:extLst>
            <c:ext xmlns:c16="http://schemas.microsoft.com/office/drawing/2014/chart" uri="{C3380CC4-5D6E-409C-BE32-E72D297353CC}">
              <c16:uniqueId val="{00000002-BC7D-4444-9AE4-14E443FE204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อื่นๆ!$C$14:$N$14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xVal>
          <c:yVal>
            <c:numRef>
              <c:f>อื่นๆ!$C$18:$N$18</c:f>
              <c:numCache>
                <c:formatCode>General</c:formatCode>
                <c:ptCount val="12"/>
                <c:pt idx="0">
                  <c:v>15570</c:v>
                </c:pt>
                <c:pt idx="1">
                  <c:v>18750</c:v>
                </c:pt>
                <c:pt idx="2">
                  <c:v>24100</c:v>
                </c:pt>
                <c:pt idx="3">
                  <c:v>9830</c:v>
                </c:pt>
                <c:pt idx="4">
                  <c:v>13066.74</c:v>
                </c:pt>
                <c:pt idx="5">
                  <c:v>27230</c:v>
                </c:pt>
                <c:pt idx="6">
                  <c:v>8580</c:v>
                </c:pt>
                <c:pt idx="7">
                  <c:v>30670</c:v>
                </c:pt>
                <c:pt idx="8">
                  <c:v>15750</c:v>
                </c:pt>
                <c:pt idx="9">
                  <c:v>16000</c:v>
                </c:pt>
                <c:pt idx="10">
                  <c:v>26230</c:v>
                </c:pt>
                <c:pt idx="11">
                  <c:v>33900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C7D-4444-9AE4-14E443FE2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177855"/>
        <c:axId val="2009175775"/>
      </c:scatterChart>
      <c:valAx>
        <c:axId val="2009177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09175775"/>
        <c:crosses val="autoZero"/>
        <c:crossBetween val="midCat"/>
      </c:valAx>
      <c:valAx>
        <c:axId val="200917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09177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17146</xdr:colOff>
      <xdr:row>67</xdr:row>
      <xdr:rowOff>19049</xdr:rowOff>
    </xdr:from>
    <xdr:to>
      <xdr:col>12</xdr:col>
      <xdr:colOff>1402081</xdr:colOff>
      <xdr:row>104</xdr:row>
      <xdr:rowOff>9524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40005</xdr:colOff>
      <xdr:row>104</xdr:row>
      <xdr:rowOff>167639</xdr:rowOff>
    </xdr:from>
    <xdr:to>
      <xdr:col>11</xdr:col>
      <xdr:colOff>1390650</xdr:colOff>
      <xdr:row>132</xdr:row>
      <xdr:rowOff>47624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8F7877AF-1475-45C9-A193-B248592FFF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2</xdr:row>
      <xdr:rowOff>160020</xdr:rowOff>
    </xdr:from>
    <xdr:to>
      <xdr:col>16</xdr:col>
      <xdr:colOff>405765</xdr:colOff>
      <xdr:row>24</xdr:row>
      <xdr:rowOff>139065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90ADA07C-9B5B-4D4B-A1E4-3A23C03B1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1</xdr:row>
      <xdr:rowOff>129540</xdr:rowOff>
    </xdr:from>
    <xdr:to>
      <xdr:col>16</xdr:col>
      <xdr:colOff>177165</xdr:colOff>
      <xdr:row>23</xdr:row>
      <xdr:rowOff>108585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E11CFD36-3155-472C-B14D-FCF6066F9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608753</xdr:colOff>
      <xdr:row>10</xdr:row>
      <xdr:rowOff>5080</xdr:rowOff>
    </xdr:from>
    <xdr:to>
      <xdr:col>23</xdr:col>
      <xdr:colOff>303953</xdr:colOff>
      <xdr:row>25</xdr:row>
      <xdr:rowOff>303953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F3205AC2-0926-4D08-BE3F-AC5DD9637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E40A8D-B82F-4F7D-966F-D72700D2CDF5}" name="Table3" displayName="Table3" ref="A1:C61" totalsRowShown="0">
  <autoFilter ref="A1:C61" xr:uid="{9AE40A8D-B82F-4F7D-966F-D72700D2CDF5}"/>
  <tableColumns count="3">
    <tableColumn id="1" xr3:uid="{A9E8DB5F-7DEA-4C13-8AD6-FB6333D3B6AB}" name="เดือน" dataDxfId="1"/>
    <tableColumn id="2" xr3:uid="{B5F105E5-D439-42F5-B4D5-9E34A0C8716D}" name="ค่าไฟฟ้าฐานปรับใหม่ (บาท)"/>
    <tableColumn id="3" xr3:uid="{4701B567-6B48-4B74-A80B-912824D95A37}" name="การพยากรณ์(ค่าไฟฟ้าฐานปรับใหม่ (บาท))">
      <calculatedColumnFormula>_xlfn.FORECAST.ETS(A2,$B$2:$B$49,$A$2:$A$49,1,1)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84FD1D-B19E-416F-B7DB-7C137BDFB2C7}" name="Table4" displayName="Table4" ref="A1:C61" totalsRowShown="0">
  <autoFilter ref="A1:C61" xr:uid="{5484FD1D-B19E-416F-B7DB-7C137BDFB2C7}"/>
  <tableColumns count="3">
    <tableColumn id="1" xr3:uid="{AEA05B8C-9672-4024-9291-3614663C55CC}" name="เดือน" dataDxfId="0"/>
    <tableColumn id="2" xr3:uid="{ACB666B1-6DC8-440E-8D7D-496AA0CC40C0}" name="หน่วยไฟฟ้าปรับใหม่ (kWh)"/>
    <tableColumn id="3" xr3:uid="{7B118510-28B3-47EB-90E5-B0876BD4BF3B}" name="การพยากรณ์(หน่วยไฟฟ้าปรับใหม่ (kWh))">
      <calculatedColumnFormula>_xlfn.FORECAST.ETS(A2,$B$2:$B$49,$A$2:$A$49,1,1)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DA82-D831-461C-A47F-2B2DED2A5791}">
  <dimension ref="A1:I26"/>
  <sheetViews>
    <sheetView workbookViewId="0">
      <selection activeCell="K31" sqref="K31"/>
    </sheetView>
  </sheetViews>
  <sheetFormatPr defaultRowHeight="13.2" x14ac:dyDescent="0.25"/>
  <cols>
    <col min="1" max="1" width="15.88671875" customWidth="1"/>
    <col min="2" max="2" width="18.33203125" customWidth="1"/>
  </cols>
  <sheetData>
    <row r="1" spans="1:9" x14ac:dyDescent="0.25">
      <c r="A1" t="s">
        <v>110</v>
      </c>
    </row>
    <row r="2" spans="1:9" ht="13.8" thickBot="1" x14ac:dyDescent="0.3"/>
    <row r="3" spans="1:9" x14ac:dyDescent="0.25">
      <c r="A3" s="106" t="s">
        <v>111</v>
      </c>
      <c r="B3" s="106"/>
    </row>
    <row r="4" spans="1:9" x14ac:dyDescent="0.25">
      <c r="A4" s="103" t="s">
        <v>112</v>
      </c>
      <c r="B4" s="103">
        <v>0.99962914874085274</v>
      </c>
    </row>
    <row r="5" spans="1:9" x14ac:dyDescent="0.25">
      <c r="A5" s="103" t="s">
        <v>113</v>
      </c>
      <c r="B5" s="103">
        <v>0.99925843501236189</v>
      </c>
    </row>
    <row r="6" spans="1:9" x14ac:dyDescent="0.25">
      <c r="A6" s="103" t="s">
        <v>114</v>
      </c>
      <c r="B6" s="103">
        <v>-3</v>
      </c>
    </row>
    <row r="7" spans="1:9" x14ac:dyDescent="0.25">
      <c r="A7" s="103" t="s">
        <v>115</v>
      </c>
      <c r="B7" s="103">
        <v>126.55697004379726</v>
      </c>
    </row>
    <row r="8" spans="1:9" ht="13.8" thickBot="1" x14ac:dyDescent="0.3">
      <c r="A8" s="104" t="s">
        <v>116</v>
      </c>
      <c r="B8" s="104">
        <v>1</v>
      </c>
    </row>
    <row r="10" spans="1:9" ht="13.8" thickBot="1" x14ac:dyDescent="0.3">
      <c r="A10" t="s">
        <v>117</v>
      </c>
    </row>
    <row r="11" spans="1:9" x14ac:dyDescent="0.25">
      <c r="A11" s="105"/>
      <c r="B11" s="105" t="s">
        <v>122</v>
      </c>
      <c r="C11" s="105" t="s">
        <v>123</v>
      </c>
      <c r="D11" s="105" t="s">
        <v>124</v>
      </c>
      <c r="E11" s="105" t="s">
        <v>125</v>
      </c>
      <c r="F11" s="105" t="s">
        <v>126</v>
      </c>
    </row>
    <row r="12" spans="1:9" x14ac:dyDescent="0.25">
      <c r="A12" s="103" t="s">
        <v>118</v>
      </c>
      <c r="B12" s="103">
        <v>3</v>
      </c>
      <c r="C12" s="103">
        <v>21582450</v>
      </c>
      <c r="D12" s="103">
        <v>7194150</v>
      </c>
      <c r="E12" s="103">
        <v>1347.4994797086426</v>
      </c>
      <c r="F12" s="103" t="e">
        <v>#NUM!</v>
      </c>
    </row>
    <row r="13" spans="1:9" x14ac:dyDescent="0.25">
      <c r="A13" s="103" t="s">
        <v>119</v>
      </c>
      <c r="B13" s="103">
        <v>1</v>
      </c>
      <c r="C13" s="103">
        <v>16016.666666666599</v>
      </c>
      <c r="D13" s="103">
        <v>16016.666666666599</v>
      </c>
      <c r="E13" s="103"/>
      <c r="F13" s="103"/>
    </row>
    <row r="14" spans="1:9" ht="13.8" thickBot="1" x14ac:dyDescent="0.3">
      <c r="A14" s="104" t="s">
        <v>120</v>
      </c>
      <c r="B14" s="104">
        <v>4</v>
      </c>
      <c r="C14" s="104">
        <v>21598466.666666668</v>
      </c>
      <c r="D14" s="104"/>
      <c r="E14" s="104"/>
      <c r="F14" s="104"/>
    </row>
    <row r="15" spans="1:9" ht="13.8" thickBot="1" x14ac:dyDescent="0.3"/>
    <row r="16" spans="1:9" x14ac:dyDescent="0.25">
      <c r="A16" s="105"/>
      <c r="B16" s="105" t="s">
        <v>127</v>
      </c>
      <c r="C16" s="105" t="s">
        <v>115</v>
      </c>
      <c r="D16" s="105" t="s">
        <v>128</v>
      </c>
      <c r="E16" s="105" t="s">
        <v>129</v>
      </c>
      <c r="F16" s="105" t="s">
        <v>130</v>
      </c>
      <c r="G16" s="105" t="s">
        <v>131</v>
      </c>
      <c r="H16" s="105" t="s">
        <v>132</v>
      </c>
      <c r="I16" s="105" t="s">
        <v>133</v>
      </c>
    </row>
    <row r="17" spans="1:9" x14ac:dyDescent="0.25">
      <c r="A17" s="103" t="s">
        <v>121</v>
      </c>
      <c r="B17" s="103"/>
      <c r="C17" s="103"/>
      <c r="D17" s="103"/>
      <c r="E17" s="103"/>
      <c r="F17" s="103"/>
      <c r="G17" s="103"/>
      <c r="H17" s="103">
        <v>0</v>
      </c>
      <c r="I17" s="103">
        <v>0</v>
      </c>
    </row>
    <row r="18" spans="1:9" x14ac:dyDescent="0.25">
      <c r="A18" s="103" t="s">
        <v>134</v>
      </c>
      <c r="B18" s="103"/>
      <c r="C18" s="103"/>
      <c r="D18" s="103"/>
      <c r="E18" s="103"/>
      <c r="F18" s="103"/>
      <c r="G18" s="103"/>
      <c r="H18" s="103">
        <v>1.2461072284044694E-306</v>
      </c>
      <c r="I18" s="103">
        <v>1.2461072284044694E-306</v>
      </c>
    </row>
    <row r="19" spans="1:9" x14ac:dyDescent="0.25">
      <c r="A19" s="103" t="s">
        <v>135</v>
      </c>
      <c r="B19" s="103">
        <v>20763.333333333332</v>
      </c>
      <c r="C19" s="103">
        <v>193.31896498331989</v>
      </c>
      <c r="D19" s="103">
        <v>107.40453392725775</v>
      </c>
      <c r="E19" s="103">
        <v>5.9271369136891907E-3</v>
      </c>
      <c r="F19" s="103">
        <v>18306.982984869879</v>
      </c>
      <c r="G19" s="103">
        <v>23219.683681796785</v>
      </c>
      <c r="H19" s="103">
        <v>18306.982984869879</v>
      </c>
      <c r="I19" s="103">
        <v>23219.683681796785</v>
      </c>
    </row>
    <row r="20" spans="1:9" ht="13.8" thickBot="1" x14ac:dyDescent="0.3">
      <c r="A20" s="104" t="s">
        <v>136</v>
      </c>
      <c r="B20" s="104">
        <v>3285</v>
      </c>
      <c r="C20" s="104">
        <v>89.489291724391791</v>
      </c>
      <c r="D20" s="104">
        <v>36.708302599121126</v>
      </c>
      <c r="E20" s="104">
        <v>1.733837621537454E-2</v>
      </c>
      <c r="F20" s="104">
        <v>2147.930737654613</v>
      </c>
      <c r="G20" s="104">
        <v>4422.069262345387</v>
      </c>
      <c r="H20" s="104">
        <v>2147.930737654613</v>
      </c>
      <c r="I20" s="104">
        <v>4422.069262345387</v>
      </c>
    </row>
    <row r="23" spans="1:9" x14ac:dyDescent="0.25">
      <c r="B23">
        <v>1</v>
      </c>
      <c r="C23">
        <f>$B$19*1+$B$20*B23</f>
        <v>24048.333333333332</v>
      </c>
    </row>
    <row r="24" spans="1:9" x14ac:dyDescent="0.25">
      <c r="B24">
        <v>2</v>
      </c>
      <c r="C24">
        <f t="shared" ref="C24:C26" si="0">$B$19*1+$B$20*B24</f>
        <v>27333.333333333332</v>
      </c>
    </row>
    <row r="25" spans="1:9" x14ac:dyDescent="0.25">
      <c r="B25">
        <v>3</v>
      </c>
      <c r="C25">
        <f t="shared" si="0"/>
        <v>30618.333333333332</v>
      </c>
    </row>
    <row r="26" spans="1:9" x14ac:dyDescent="0.25">
      <c r="B26">
        <v>4</v>
      </c>
      <c r="C26" s="109">
        <f t="shared" si="0"/>
        <v>33903.333333333328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N56"/>
  <sheetViews>
    <sheetView workbookViewId="0">
      <selection activeCell="A2" sqref="A2:XFD2"/>
    </sheetView>
  </sheetViews>
  <sheetFormatPr defaultRowHeight="13.2" x14ac:dyDescent="0.25"/>
  <cols>
    <col min="2" max="2" width="42.5546875" customWidth="1"/>
    <col min="3" max="4" width="11.88671875" customWidth="1"/>
    <col min="5" max="5" width="12.33203125" customWidth="1"/>
    <col min="6" max="6" width="14.6640625" customWidth="1"/>
    <col min="7" max="7" width="11.5546875" customWidth="1"/>
    <col min="8" max="8" width="11.6640625" customWidth="1"/>
    <col min="9" max="9" width="12" customWidth="1"/>
    <col min="10" max="12" width="11.5546875" customWidth="1"/>
    <col min="13" max="13" width="12" customWidth="1"/>
    <col min="14" max="14" width="11.33203125" customWidth="1"/>
  </cols>
  <sheetData>
    <row r="2" spans="2:14" s="22" customFormat="1" x14ac:dyDescent="0.25"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1" t="s">
        <v>19</v>
      </c>
      <c r="H2" s="21" t="s">
        <v>20</v>
      </c>
      <c r="I2" s="21" t="s">
        <v>21</v>
      </c>
      <c r="J2" s="21" t="s">
        <v>22</v>
      </c>
      <c r="K2" s="21" t="s">
        <v>23</v>
      </c>
      <c r="L2" s="21" t="s">
        <v>24</v>
      </c>
      <c r="M2" s="21" t="s">
        <v>25</v>
      </c>
      <c r="N2" s="21" t="s">
        <v>26</v>
      </c>
    </row>
    <row r="3" spans="2:14" x14ac:dyDescent="0.25">
      <c r="B3" s="16" t="s">
        <v>27</v>
      </c>
      <c r="C3" s="16">
        <v>41000.800000000003</v>
      </c>
      <c r="D3" s="16">
        <v>24143</v>
      </c>
      <c r="E3" s="16">
        <v>20202</v>
      </c>
      <c r="F3" s="16">
        <v>23828.6</v>
      </c>
      <c r="G3" s="16">
        <v>23838.1</v>
      </c>
      <c r="H3" s="16">
        <v>50300</v>
      </c>
      <c r="I3" s="16">
        <v>20611.400000000001</v>
      </c>
      <c r="J3" s="16">
        <v>23042.9</v>
      </c>
      <c r="K3" s="16">
        <v>37021</v>
      </c>
      <c r="L3" s="16">
        <v>20716.900000000001</v>
      </c>
      <c r="M3" s="16">
        <v>16829.5</v>
      </c>
      <c r="N3" s="16">
        <v>14808.2</v>
      </c>
    </row>
    <row r="4" spans="2:14" x14ac:dyDescent="0.25">
      <c r="B4" s="16" t="s">
        <v>28</v>
      </c>
      <c r="C4" s="16">
        <v>3330.57</v>
      </c>
      <c r="D4" s="16">
        <v>2663</v>
      </c>
      <c r="E4" s="16">
        <v>2763.1</v>
      </c>
      <c r="F4" s="16">
        <v>2639.92</v>
      </c>
      <c r="G4" s="16">
        <v>3174.54</v>
      </c>
      <c r="H4" s="16">
        <v>4111.88</v>
      </c>
      <c r="I4" s="16">
        <v>2799.52</v>
      </c>
      <c r="J4" s="16">
        <v>2278.1799999999998</v>
      </c>
      <c r="K4" s="16">
        <v>3210.6</v>
      </c>
      <c r="L4" s="16">
        <v>2328.66</v>
      </c>
      <c r="M4" s="16">
        <v>2226.84</v>
      </c>
      <c r="N4" s="16">
        <v>2633.62</v>
      </c>
    </row>
    <row r="5" spans="2:14" x14ac:dyDescent="0.25">
      <c r="B5" s="16" t="s">
        <v>29</v>
      </c>
      <c r="C5" s="16">
        <v>28540.61</v>
      </c>
      <c r="D5" s="16">
        <v>29181.25</v>
      </c>
      <c r="E5" s="16">
        <v>28311.96</v>
      </c>
      <c r="F5" s="16">
        <v>25473.06</v>
      </c>
      <c r="G5" s="16">
        <v>27166.93</v>
      </c>
      <c r="H5" s="16">
        <v>43636.56</v>
      </c>
      <c r="I5" s="16">
        <v>28673</v>
      </c>
      <c r="J5" s="16">
        <v>22539.05</v>
      </c>
      <c r="K5" s="16">
        <v>2130</v>
      </c>
      <c r="L5" s="16">
        <v>18452.66</v>
      </c>
      <c r="M5" s="16">
        <v>24058.66</v>
      </c>
      <c r="N5" s="16">
        <v>0</v>
      </c>
    </row>
    <row r="6" spans="2:14" x14ac:dyDescent="0.25">
      <c r="B6" s="16" t="s">
        <v>30</v>
      </c>
      <c r="C6" s="16">
        <v>5015</v>
      </c>
      <c r="D6" s="16">
        <v>3475</v>
      </c>
      <c r="E6" s="16">
        <v>3785</v>
      </c>
      <c r="F6" s="16">
        <v>3605</v>
      </c>
      <c r="G6" s="16">
        <v>3860</v>
      </c>
      <c r="H6" s="16">
        <v>5070</v>
      </c>
      <c r="I6" s="16">
        <v>2840</v>
      </c>
      <c r="J6" s="16">
        <v>2635</v>
      </c>
      <c r="K6" s="16">
        <v>3785</v>
      </c>
      <c r="L6" s="16">
        <v>3095</v>
      </c>
      <c r="M6" s="16">
        <v>3150</v>
      </c>
      <c r="N6" s="16">
        <v>2935</v>
      </c>
    </row>
    <row r="7" spans="2:14" x14ac:dyDescent="0.25">
      <c r="B7" s="16" t="s">
        <v>31</v>
      </c>
      <c r="C7" s="16">
        <v>7607.46</v>
      </c>
      <c r="D7" s="16">
        <v>4925.5200000000004</v>
      </c>
      <c r="E7" s="16">
        <v>4065</v>
      </c>
      <c r="F7" s="16">
        <v>3543.73</v>
      </c>
      <c r="G7" s="16">
        <v>4196.26</v>
      </c>
      <c r="H7" s="16">
        <v>7171.63</v>
      </c>
      <c r="I7" s="16">
        <v>6825.56</v>
      </c>
      <c r="J7" s="16">
        <v>4166.2299999999996</v>
      </c>
      <c r="K7" s="16">
        <v>8168.86</v>
      </c>
      <c r="L7" s="16">
        <v>7357.52</v>
      </c>
      <c r="M7" s="16">
        <v>5001.59</v>
      </c>
      <c r="N7" s="16">
        <v>4001.31</v>
      </c>
    </row>
    <row r="8" spans="2:14" x14ac:dyDescent="0.25">
      <c r="B8" s="16" t="s">
        <v>32</v>
      </c>
      <c r="C8" s="16">
        <v>3427.02</v>
      </c>
      <c r="D8" s="16">
        <v>2380.37</v>
      </c>
      <c r="E8" s="16">
        <v>2842.32</v>
      </c>
      <c r="F8" s="16">
        <v>2248.33</v>
      </c>
      <c r="G8" s="16">
        <v>2898.78</v>
      </c>
      <c r="H8" s="16">
        <v>4790.43</v>
      </c>
      <c r="I8" s="16">
        <v>2565.83</v>
      </c>
      <c r="J8" s="16">
        <v>2803.78</v>
      </c>
      <c r="K8" s="16">
        <v>4510.33</v>
      </c>
      <c r="L8" s="16">
        <v>2371.84</v>
      </c>
      <c r="M8" s="16">
        <v>2827.17</v>
      </c>
      <c r="N8" s="16">
        <v>3094.99</v>
      </c>
    </row>
    <row r="9" spans="2:14" x14ac:dyDescent="0.25">
      <c r="B9" s="16" t="s">
        <v>33</v>
      </c>
      <c r="C9" s="16">
        <v>2419</v>
      </c>
      <c r="D9" s="16">
        <v>1948.26</v>
      </c>
      <c r="E9" s="16">
        <v>1956.99</v>
      </c>
      <c r="F9" s="16">
        <v>1865.5</v>
      </c>
      <c r="G9" s="16">
        <v>2109.5</v>
      </c>
      <c r="H9" s="16">
        <v>2633.51</v>
      </c>
      <c r="I9" s="16">
        <v>3399.49</v>
      </c>
      <c r="J9" s="16">
        <v>2401</v>
      </c>
      <c r="K9" s="16">
        <v>2873.5</v>
      </c>
      <c r="L9" s="16">
        <v>4811</v>
      </c>
      <c r="M9" s="16">
        <v>1535.5</v>
      </c>
      <c r="N9" s="16">
        <v>1605.5</v>
      </c>
    </row>
    <row r="10" spans="2:14" x14ac:dyDescent="0.25">
      <c r="B10" s="16" t="s">
        <v>34</v>
      </c>
      <c r="C10" s="16">
        <v>12818.85</v>
      </c>
      <c r="D10" s="16">
        <v>10669.2</v>
      </c>
      <c r="E10" s="16">
        <v>6420</v>
      </c>
      <c r="F10" s="16">
        <v>6706.5</v>
      </c>
      <c r="G10" s="16">
        <v>7874.4</v>
      </c>
      <c r="H10" s="16">
        <v>11571.9</v>
      </c>
      <c r="I10" s="16">
        <v>11143.5</v>
      </c>
      <c r="J10" s="16">
        <v>4253.3999999999996</v>
      </c>
      <c r="K10" s="16">
        <v>5994.03</v>
      </c>
      <c r="L10" s="16">
        <v>10433.07</v>
      </c>
      <c r="M10" s="16">
        <v>6482.1</v>
      </c>
      <c r="N10" s="16">
        <v>7736.7</v>
      </c>
    </row>
    <row r="11" spans="2:14" x14ac:dyDescent="0.25">
      <c r="B11" s="16" t="s">
        <v>35</v>
      </c>
      <c r="C11" s="16">
        <v>17801.72</v>
      </c>
      <c r="D11" s="16">
        <v>12432.62</v>
      </c>
      <c r="E11" s="16">
        <v>10250.39</v>
      </c>
      <c r="F11" s="16">
        <v>10756.43</v>
      </c>
      <c r="G11" s="16">
        <v>10756.43</v>
      </c>
      <c r="H11" s="16">
        <v>15572.41</v>
      </c>
      <c r="I11" s="16">
        <v>23085.41</v>
      </c>
      <c r="J11" s="16">
        <v>11767.34</v>
      </c>
      <c r="K11" s="16">
        <v>12591.05</v>
      </c>
      <c r="L11" s="16">
        <v>15704.04</v>
      </c>
      <c r="M11" s="16">
        <v>15351.17</v>
      </c>
      <c r="N11" s="16">
        <v>23682.93</v>
      </c>
    </row>
    <row r="12" spans="2:14" x14ac:dyDescent="0.25">
      <c r="B12" s="16" t="s">
        <v>36</v>
      </c>
      <c r="C12" s="16">
        <v>6021</v>
      </c>
      <c r="D12" s="16">
        <v>5332</v>
      </c>
      <c r="E12" s="16">
        <v>3661</v>
      </c>
      <c r="F12" s="16">
        <v>4330</v>
      </c>
      <c r="G12" s="16">
        <v>4776</v>
      </c>
      <c r="H12" s="16">
        <v>5711</v>
      </c>
      <c r="I12" s="16">
        <v>8184</v>
      </c>
      <c r="J12" s="16">
        <v>3694</v>
      </c>
      <c r="K12" s="16">
        <v>5449</v>
      </c>
      <c r="L12" s="16">
        <v>6525</v>
      </c>
      <c r="M12" s="16">
        <v>1711</v>
      </c>
      <c r="N12" s="16">
        <v>808</v>
      </c>
    </row>
    <row r="13" spans="2:14" x14ac:dyDescent="0.25">
      <c r="B13" s="16" t="s">
        <v>37</v>
      </c>
      <c r="C13" s="16">
        <v>2964</v>
      </c>
      <c r="D13" s="16">
        <v>2486</v>
      </c>
      <c r="E13" s="16">
        <v>1302</v>
      </c>
      <c r="F13" s="16">
        <v>1447</v>
      </c>
      <c r="G13" s="16">
        <v>1876</v>
      </c>
      <c r="H13" s="16">
        <v>2109</v>
      </c>
      <c r="I13" s="16">
        <v>3866</v>
      </c>
      <c r="J13" s="16">
        <v>904.3</v>
      </c>
      <c r="K13" s="16">
        <v>280.60000000000002</v>
      </c>
      <c r="L13" s="16">
        <v>1190.0999999999999</v>
      </c>
      <c r="M13" s="16">
        <v>2063</v>
      </c>
      <c r="N13" s="16">
        <v>2424</v>
      </c>
    </row>
    <row r="14" spans="2:14" x14ac:dyDescent="0.25">
      <c r="B14" s="16" t="s">
        <v>38</v>
      </c>
      <c r="C14" s="16">
        <v>8190.3</v>
      </c>
      <c r="D14" s="16">
        <v>7681.83</v>
      </c>
      <c r="E14" s="16">
        <v>5704.19</v>
      </c>
      <c r="F14" s="16">
        <v>7092.36</v>
      </c>
      <c r="G14" s="16">
        <v>7196.92</v>
      </c>
      <c r="H14" s="16">
        <v>9018.82</v>
      </c>
      <c r="I14" s="16">
        <v>8000.97</v>
      </c>
      <c r="J14" s="16">
        <v>8758.82</v>
      </c>
      <c r="K14" s="16">
        <v>3741.6</v>
      </c>
      <c r="L14" s="16">
        <v>7628.07</v>
      </c>
      <c r="M14" s="16">
        <v>8493.66</v>
      </c>
      <c r="N14" s="16">
        <v>6539.17</v>
      </c>
    </row>
    <row r="15" spans="2:14" x14ac:dyDescent="0.25">
      <c r="B15" s="16" t="s">
        <v>39</v>
      </c>
      <c r="C15" s="16">
        <v>3000</v>
      </c>
      <c r="D15" s="16">
        <v>2139</v>
      </c>
      <c r="E15" s="16">
        <v>2547</v>
      </c>
      <c r="F15" s="16">
        <v>2145</v>
      </c>
      <c r="G15" s="16">
        <v>2289</v>
      </c>
      <c r="H15" s="16">
        <v>2790</v>
      </c>
      <c r="I15" s="16">
        <v>2127</v>
      </c>
      <c r="J15" s="16">
        <v>1746</v>
      </c>
      <c r="K15" s="16">
        <v>2412</v>
      </c>
      <c r="L15" s="16">
        <v>1765.62</v>
      </c>
      <c r="M15" s="16">
        <v>1881.9</v>
      </c>
      <c r="N15" s="16">
        <v>1257.5999999999999</v>
      </c>
    </row>
    <row r="16" spans="2:14" x14ac:dyDescent="0.25">
      <c r="B16" s="16" t="s">
        <v>40</v>
      </c>
      <c r="C16" s="16">
        <v>15653.6</v>
      </c>
      <c r="D16" s="16">
        <v>9299.1200000000008</v>
      </c>
      <c r="E16" s="16">
        <v>9274.01</v>
      </c>
      <c r="F16" s="16">
        <v>7119.79</v>
      </c>
      <c r="G16" s="16">
        <v>9470.39</v>
      </c>
      <c r="H16" s="16">
        <v>16752</v>
      </c>
      <c r="I16" s="16">
        <v>9890</v>
      </c>
      <c r="J16" s="16">
        <v>7339.19</v>
      </c>
      <c r="K16" s="16">
        <v>13192</v>
      </c>
      <c r="L16" s="16">
        <v>10307.99</v>
      </c>
      <c r="M16" s="16">
        <v>1866</v>
      </c>
      <c r="N16" s="16">
        <v>8990.7199999999993</v>
      </c>
    </row>
    <row r="17" spans="2:14" x14ac:dyDescent="0.25">
      <c r="B17" s="16" t="s">
        <v>41</v>
      </c>
      <c r="C17" s="16">
        <v>3795</v>
      </c>
      <c r="D17" s="16">
        <v>2734</v>
      </c>
      <c r="E17" s="16">
        <v>3166</v>
      </c>
      <c r="F17" s="16">
        <v>2367</v>
      </c>
      <c r="G17" s="16">
        <v>2997</v>
      </c>
      <c r="H17" s="16">
        <v>4036</v>
      </c>
      <c r="I17" s="16">
        <v>3082</v>
      </c>
      <c r="J17" s="16">
        <v>2783</v>
      </c>
      <c r="K17" s="16">
        <v>4604</v>
      </c>
      <c r="L17" s="16">
        <v>2855.8</v>
      </c>
      <c r="M17" s="16">
        <v>3109.2</v>
      </c>
      <c r="N17" s="16">
        <v>3318</v>
      </c>
    </row>
    <row r="18" spans="2:14" x14ac:dyDescent="0.25">
      <c r="B18" s="16" t="s">
        <v>42</v>
      </c>
      <c r="C18" s="16">
        <v>4550.91</v>
      </c>
      <c r="D18" s="16">
        <v>3593.4</v>
      </c>
      <c r="E18" s="16">
        <v>2135.8000000000002</v>
      </c>
      <c r="F18" s="16">
        <v>2349.6</v>
      </c>
      <c r="G18" s="16">
        <v>3007.8</v>
      </c>
      <c r="H18" s="16">
        <v>3827.77</v>
      </c>
      <c r="I18" s="16">
        <v>4053.49</v>
      </c>
      <c r="J18" s="16">
        <v>1475.3</v>
      </c>
      <c r="K18" s="16">
        <v>4142.63</v>
      </c>
      <c r="L18" s="16">
        <v>4827.7700000000004</v>
      </c>
      <c r="M18" s="16">
        <v>1988.19</v>
      </c>
      <c r="N18" s="16">
        <v>2955.37</v>
      </c>
    </row>
    <row r="19" spans="2:14" x14ac:dyDescent="0.25">
      <c r="B19" s="16" t="s">
        <v>43</v>
      </c>
      <c r="C19" s="16">
        <v>3863.62</v>
      </c>
      <c r="D19" s="16">
        <v>3026.79</v>
      </c>
      <c r="E19" s="16">
        <v>2135.96</v>
      </c>
      <c r="F19" s="16">
        <v>1725</v>
      </c>
      <c r="G19" s="16">
        <v>2627</v>
      </c>
      <c r="H19" s="16">
        <v>3095</v>
      </c>
      <c r="I19" s="16">
        <v>2769</v>
      </c>
      <c r="J19" s="16">
        <v>1684</v>
      </c>
      <c r="K19" s="16">
        <v>1730.24</v>
      </c>
      <c r="L19" s="16">
        <v>2629.84</v>
      </c>
      <c r="M19" s="16">
        <v>1678.24</v>
      </c>
      <c r="N19" s="16">
        <v>1934.82</v>
      </c>
    </row>
    <row r="20" spans="2:14" x14ac:dyDescent="0.25">
      <c r="B20" s="16" t="s">
        <v>44</v>
      </c>
      <c r="C20" s="16">
        <v>2251</v>
      </c>
      <c r="D20" s="16">
        <v>1742.8</v>
      </c>
      <c r="E20" s="16">
        <v>1368.39</v>
      </c>
      <c r="F20" s="16">
        <v>1827.39</v>
      </c>
      <c r="G20" s="16">
        <v>1397.7</v>
      </c>
      <c r="H20" s="16">
        <v>2021.7</v>
      </c>
      <c r="I20" s="16">
        <v>1820.1</v>
      </c>
      <c r="J20" s="16">
        <v>1314</v>
      </c>
      <c r="K20" s="16">
        <v>1149.0999999999999</v>
      </c>
      <c r="L20" s="16">
        <v>1626.9</v>
      </c>
      <c r="M20" s="16">
        <v>1174.1099999999999</v>
      </c>
      <c r="N20" s="16">
        <v>1091</v>
      </c>
    </row>
    <row r="21" spans="2:14" x14ac:dyDescent="0.25">
      <c r="B21" s="16" t="s">
        <v>45</v>
      </c>
      <c r="C21" s="16">
        <v>2681</v>
      </c>
      <c r="D21" s="16">
        <v>2553</v>
      </c>
      <c r="E21" s="16">
        <v>1900</v>
      </c>
      <c r="F21" s="16">
        <v>2214</v>
      </c>
      <c r="G21" s="16">
        <v>2158</v>
      </c>
      <c r="H21" s="16">
        <v>2477</v>
      </c>
      <c r="I21" s="16">
        <v>2909</v>
      </c>
      <c r="J21" s="16">
        <v>2458</v>
      </c>
      <c r="K21" s="16">
        <v>2944</v>
      </c>
      <c r="L21" s="16">
        <v>2712</v>
      </c>
      <c r="M21" s="16">
        <v>3258</v>
      </c>
      <c r="N21" s="16">
        <v>3258</v>
      </c>
    </row>
    <row r="22" spans="2:14" x14ac:dyDescent="0.25">
      <c r="B22" s="16" t="s">
        <v>46</v>
      </c>
      <c r="C22" s="16">
        <v>10644.21</v>
      </c>
      <c r="D22" s="16">
        <v>8040.96</v>
      </c>
      <c r="E22" s="16">
        <v>6384.69</v>
      </c>
      <c r="F22" s="16">
        <v>4549.3900000000003</v>
      </c>
      <c r="G22" s="16">
        <v>6730.77</v>
      </c>
      <c r="H22" s="16">
        <v>13368.05</v>
      </c>
      <c r="I22" s="16">
        <v>8116.65</v>
      </c>
      <c r="J22" s="16">
        <v>6618.35</v>
      </c>
      <c r="K22" s="16">
        <v>10554.49</v>
      </c>
      <c r="L22" s="16">
        <v>8502.2900000000009</v>
      </c>
      <c r="M22" s="16">
        <v>7072.71</v>
      </c>
      <c r="N22" s="16">
        <v>6634.74</v>
      </c>
    </row>
    <row r="23" spans="2:14" x14ac:dyDescent="0.25">
      <c r="B23" s="16" t="s">
        <v>47</v>
      </c>
      <c r="C23" s="16">
        <v>2630</v>
      </c>
      <c r="D23" s="16">
        <v>1408</v>
      </c>
      <c r="E23" s="16">
        <v>1342</v>
      </c>
      <c r="F23" s="16">
        <v>1174</v>
      </c>
      <c r="G23" s="16">
        <v>1626</v>
      </c>
      <c r="H23" s="16">
        <v>2863</v>
      </c>
      <c r="I23" s="16">
        <v>1836</v>
      </c>
      <c r="J23" s="16">
        <v>1369</v>
      </c>
      <c r="K23" s="16">
        <v>2091</v>
      </c>
      <c r="L23" s="16">
        <v>1337</v>
      </c>
      <c r="M23" s="16">
        <v>1388</v>
      </c>
      <c r="N23" s="16">
        <v>1357</v>
      </c>
    </row>
    <row r="24" spans="2:14" x14ac:dyDescent="0.25">
      <c r="B24" s="16" t="s">
        <v>48</v>
      </c>
      <c r="C24" s="16">
        <v>28923</v>
      </c>
      <c r="D24" s="16">
        <v>25258.01</v>
      </c>
      <c r="E24" s="16">
        <v>16204</v>
      </c>
      <c r="F24" s="16">
        <v>6913</v>
      </c>
      <c r="G24" s="16">
        <v>18501.009999999998</v>
      </c>
      <c r="H24" s="16">
        <v>34418</v>
      </c>
      <c r="I24" s="16">
        <v>17488</v>
      </c>
      <c r="J24" s="16">
        <v>15918.01</v>
      </c>
      <c r="K24" s="16">
        <v>24072</v>
      </c>
      <c r="L24" s="16">
        <v>13762</v>
      </c>
      <c r="M24" s="16">
        <v>13569.99</v>
      </c>
      <c r="N24" s="16">
        <v>13098.99</v>
      </c>
    </row>
    <row r="25" spans="2:14" x14ac:dyDescent="0.25">
      <c r="B25" s="16" t="s">
        <v>49</v>
      </c>
      <c r="C25" s="16">
        <v>7113.48</v>
      </c>
      <c r="D25" s="16">
        <v>4306.24</v>
      </c>
      <c r="E25" s="16">
        <v>3784.81</v>
      </c>
      <c r="F25" s="16">
        <v>3820.31</v>
      </c>
      <c r="G25" s="16">
        <v>4467.6000000000004</v>
      </c>
      <c r="H25" s="16">
        <v>6417.84</v>
      </c>
      <c r="I25" s="16">
        <v>6778.92</v>
      </c>
      <c r="J25" s="16">
        <v>3678.12</v>
      </c>
      <c r="K25" s="16">
        <v>4617.95</v>
      </c>
      <c r="L25" s="16">
        <v>5220.16</v>
      </c>
      <c r="M25" s="16">
        <v>4547.93</v>
      </c>
      <c r="N25" s="16">
        <v>4092.24</v>
      </c>
    </row>
    <row r="26" spans="2:14" x14ac:dyDescent="0.25">
      <c r="B26" s="16" t="s">
        <v>50</v>
      </c>
      <c r="C26" s="16">
        <v>7726.7</v>
      </c>
      <c r="D26" s="16">
        <v>6841.2</v>
      </c>
      <c r="E26" s="16">
        <v>5646.8</v>
      </c>
      <c r="F26" s="16">
        <v>4809.05</v>
      </c>
      <c r="G26" s="16">
        <v>4272.55</v>
      </c>
      <c r="H26" s="16">
        <v>6194.95</v>
      </c>
      <c r="I26" s="16">
        <v>6989.25</v>
      </c>
      <c r="J26" s="16">
        <v>2954.35</v>
      </c>
      <c r="K26" s="16">
        <v>4603.1499999999996</v>
      </c>
      <c r="L26" s="16">
        <v>4727.26</v>
      </c>
      <c r="M26" s="16">
        <v>4331.6400000000003</v>
      </c>
      <c r="N26" s="16">
        <v>3678.25</v>
      </c>
    </row>
    <row r="27" spans="2:14" x14ac:dyDescent="0.25">
      <c r="B27" s="16" t="s">
        <v>51</v>
      </c>
      <c r="C27" s="16">
        <v>2967.91</v>
      </c>
      <c r="D27" s="16">
        <v>1053.1199999999999</v>
      </c>
      <c r="E27" s="16">
        <v>696.7</v>
      </c>
      <c r="F27" s="16">
        <v>1721</v>
      </c>
      <c r="G27" s="16">
        <v>1553.1</v>
      </c>
      <c r="H27" s="16">
        <v>1977.9</v>
      </c>
      <c r="I27" s="16">
        <v>1881.8</v>
      </c>
      <c r="J27" s="16">
        <v>690</v>
      </c>
      <c r="K27" s="16">
        <v>1465.2</v>
      </c>
      <c r="L27" s="16">
        <v>1683.21</v>
      </c>
      <c r="M27" s="16">
        <v>1134.8</v>
      </c>
      <c r="N27" s="16">
        <v>796.8</v>
      </c>
    </row>
    <row r="28" spans="2:14" x14ac:dyDescent="0.25">
      <c r="B28" s="16" t="s">
        <v>52</v>
      </c>
      <c r="C28" s="16">
        <v>8715.93</v>
      </c>
      <c r="D28" s="16">
        <v>7574.07</v>
      </c>
      <c r="E28" s="16">
        <v>6171.02</v>
      </c>
      <c r="F28" s="16">
        <v>5453.37</v>
      </c>
      <c r="G28" s="16">
        <v>5141.97</v>
      </c>
      <c r="H28" s="16">
        <v>6833</v>
      </c>
      <c r="I28" s="16">
        <v>7594.33</v>
      </c>
      <c r="J28" s="16">
        <v>3430.98</v>
      </c>
      <c r="K28" s="16">
        <v>6548.75</v>
      </c>
      <c r="L28" s="16">
        <v>6867.41</v>
      </c>
      <c r="M28" s="16">
        <v>8151.66</v>
      </c>
      <c r="N28" s="16">
        <v>6735.21</v>
      </c>
    </row>
    <row r="29" spans="2:14" x14ac:dyDescent="0.25">
      <c r="B29" s="16" t="s">
        <v>53</v>
      </c>
      <c r="C29" s="16">
        <v>25925</v>
      </c>
      <c r="D29" s="16">
        <v>20092</v>
      </c>
      <c r="E29" s="16">
        <v>20224</v>
      </c>
      <c r="F29" s="16">
        <v>11973.99</v>
      </c>
      <c r="G29" s="16">
        <v>24215</v>
      </c>
      <c r="H29" s="16">
        <v>31550.99</v>
      </c>
      <c r="I29" s="16">
        <v>11320</v>
      </c>
      <c r="J29" s="16">
        <v>12549</v>
      </c>
      <c r="K29" s="16">
        <v>26060</v>
      </c>
      <c r="L29" s="16">
        <v>13224</v>
      </c>
      <c r="M29" s="16">
        <v>11121</v>
      </c>
      <c r="N29" s="16">
        <v>10968</v>
      </c>
    </row>
    <row r="30" spans="2:14" x14ac:dyDescent="0.25">
      <c r="B30" s="16" t="s">
        <v>54</v>
      </c>
      <c r="C30" s="16">
        <v>2008</v>
      </c>
      <c r="D30" s="16">
        <v>1467</v>
      </c>
      <c r="E30" s="16">
        <v>1069.4000000000001</v>
      </c>
      <c r="F30" s="16">
        <v>1216.9000000000001</v>
      </c>
      <c r="G30" s="16">
        <v>1238.7</v>
      </c>
      <c r="H30" s="16">
        <v>1833</v>
      </c>
      <c r="I30" s="16">
        <v>2130</v>
      </c>
      <c r="J30" s="16">
        <v>651.6</v>
      </c>
      <c r="K30" s="16">
        <v>1140.9000000000001</v>
      </c>
      <c r="L30" s="16">
        <v>1579.5</v>
      </c>
      <c r="M30" s="16">
        <v>922</v>
      </c>
      <c r="N30" s="16">
        <v>842.5</v>
      </c>
    </row>
    <row r="31" spans="2:14" x14ac:dyDescent="0.25">
      <c r="B31" s="16" t="s">
        <v>55</v>
      </c>
      <c r="C31" s="16">
        <v>6111.55</v>
      </c>
      <c r="D31" s="16">
        <v>4001.77</v>
      </c>
      <c r="E31" s="16">
        <v>3203.86</v>
      </c>
      <c r="F31" s="16">
        <v>2725.78</v>
      </c>
      <c r="G31" s="16">
        <v>3328.34</v>
      </c>
      <c r="H31" s="16">
        <v>6263.84</v>
      </c>
      <c r="I31" s="16">
        <v>3780.52</v>
      </c>
      <c r="J31" s="16">
        <v>2720.34</v>
      </c>
      <c r="K31" s="16">
        <v>5874.61</v>
      </c>
      <c r="L31" s="16">
        <v>3346.76</v>
      </c>
      <c r="M31" s="16">
        <v>3100.56</v>
      </c>
      <c r="N31" s="16">
        <v>2686.95</v>
      </c>
    </row>
    <row r="32" spans="2:14" x14ac:dyDescent="0.25">
      <c r="B32" s="16" t="s">
        <v>56</v>
      </c>
      <c r="C32" s="16">
        <v>28542.23</v>
      </c>
      <c r="D32" s="16">
        <v>17636.73</v>
      </c>
      <c r="E32" s="16">
        <v>11383.94</v>
      </c>
      <c r="F32" s="16">
        <v>8913.7000000000007</v>
      </c>
      <c r="G32" s="16">
        <v>12012.4</v>
      </c>
      <c r="H32" s="16">
        <v>22460</v>
      </c>
      <c r="I32" s="16">
        <v>16289.55</v>
      </c>
      <c r="J32" s="16">
        <v>8153.35</v>
      </c>
      <c r="K32" s="16">
        <v>14318.61</v>
      </c>
      <c r="L32" s="16">
        <v>12299.69</v>
      </c>
      <c r="M32" s="16">
        <v>10223.299999999999</v>
      </c>
      <c r="N32" s="16">
        <v>9153.5</v>
      </c>
    </row>
    <row r="33" spans="2:14" x14ac:dyDescent="0.25">
      <c r="B33" s="16" t="s">
        <v>57</v>
      </c>
      <c r="C33" s="16">
        <v>4290.8</v>
      </c>
      <c r="D33" s="16">
        <v>3103.2</v>
      </c>
      <c r="E33" s="16">
        <v>2540</v>
      </c>
      <c r="F33" s="16">
        <v>2350</v>
      </c>
      <c r="G33" s="16">
        <v>2644</v>
      </c>
      <c r="H33" s="16">
        <v>3448.2</v>
      </c>
      <c r="I33" s="16">
        <v>3063.8</v>
      </c>
      <c r="J33" s="16">
        <v>1643</v>
      </c>
      <c r="K33" s="16">
        <v>2224</v>
      </c>
      <c r="L33" s="16">
        <v>2742</v>
      </c>
      <c r="M33" s="16">
        <v>2021</v>
      </c>
      <c r="N33" s="16">
        <v>1834</v>
      </c>
    </row>
    <row r="34" spans="2:14" x14ac:dyDescent="0.25">
      <c r="B34" s="16" t="s">
        <v>58</v>
      </c>
      <c r="C34" s="16">
        <v>2229.1999999999998</v>
      </c>
      <c r="D34" s="16">
        <v>1600.59</v>
      </c>
      <c r="E34" s="16">
        <v>1421.8</v>
      </c>
      <c r="F34" s="16">
        <v>1521</v>
      </c>
      <c r="G34" s="16">
        <v>1700.19</v>
      </c>
      <c r="H34" s="16">
        <v>2090</v>
      </c>
      <c r="I34" s="16">
        <v>2020.41</v>
      </c>
      <c r="J34" s="16">
        <v>1183.8</v>
      </c>
      <c r="K34" s="16">
        <v>1737.4</v>
      </c>
      <c r="L34" s="16">
        <v>605.79999999999995</v>
      </c>
      <c r="M34" s="16">
        <v>1877.4</v>
      </c>
      <c r="N34" s="16">
        <v>1467.8</v>
      </c>
    </row>
    <row r="35" spans="2:14" x14ac:dyDescent="0.25">
      <c r="B35" s="16" t="s">
        <v>59</v>
      </c>
      <c r="C35" s="16">
        <v>51.85</v>
      </c>
      <c r="D35" s="16">
        <v>77.05</v>
      </c>
      <c r="E35" s="16">
        <v>120.3</v>
      </c>
      <c r="F35" s="16">
        <v>50.2</v>
      </c>
      <c r="G35" s="16">
        <v>29.75</v>
      </c>
      <c r="H35" s="16">
        <v>37.71</v>
      </c>
      <c r="I35" s="16">
        <v>32.19</v>
      </c>
      <c r="J35" s="16">
        <v>16.850000000000001</v>
      </c>
      <c r="K35" s="16">
        <v>26.7</v>
      </c>
      <c r="L35" s="16">
        <v>34.4</v>
      </c>
      <c r="M35" s="16">
        <v>24.55</v>
      </c>
      <c r="N35" s="16">
        <v>20.28</v>
      </c>
    </row>
    <row r="36" spans="2:14" x14ac:dyDescent="0.25">
      <c r="B36" s="16" t="s">
        <v>60</v>
      </c>
      <c r="C36" s="16">
        <v>16165.32</v>
      </c>
      <c r="D36" s="16">
        <v>10208.52</v>
      </c>
      <c r="E36" s="16">
        <v>10599.88</v>
      </c>
      <c r="F36" s="16">
        <v>8860.0400000000009</v>
      </c>
      <c r="G36" s="16">
        <v>12096.04</v>
      </c>
      <c r="H36" s="16">
        <v>21632.6</v>
      </c>
      <c r="I36" s="16">
        <v>8558.1200000000008</v>
      </c>
      <c r="J36" s="16">
        <v>103.36</v>
      </c>
      <c r="K36" s="16">
        <v>227.68</v>
      </c>
      <c r="L36" s="16">
        <v>310.62</v>
      </c>
      <c r="M36" s="16">
        <v>9440.92</v>
      </c>
      <c r="N36" s="16">
        <v>11184.08</v>
      </c>
    </row>
    <row r="37" spans="2:14" x14ac:dyDescent="0.25">
      <c r="B37" s="16" t="s">
        <v>61</v>
      </c>
      <c r="C37" s="16">
        <v>2534.92</v>
      </c>
      <c r="D37" s="16">
        <v>1749.08</v>
      </c>
      <c r="E37" s="16">
        <v>1724.23</v>
      </c>
      <c r="F37" s="16">
        <v>1720.85</v>
      </c>
      <c r="G37" s="16">
        <v>2528.33</v>
      </c>
      <c r="H37" s="16">
        <v>2408.61</v>
      </c>
      <c r="I37" s="16">
        <v>2845.06</v>
      </c>
      <c r="J37" s="16">
        <v>1497.28</v>
      </c>
      <c r="K37" s="16">
        <v>2008.11</v>
      </c>
      <c r="L37" s="16">
        <v>1951.57</v>
      </c>
      <c r="M37" s="16">
        <v>2787.21</v>
      </c>
      <c r="N37" s="16">
        <v>3096.41</v>
      </c>
    </row>
    <row r="38" spans="2:14" x14ac:dyDescent="0.25">
      <c r="B38" s="16" t="s">
        <v>62</v>
      </c>
      <c r="C38" s="16">
        <v>4570</v>
      </c>
      <c r="D38" s="16">
        <v>2486</v>
      </c>
      <c r="E38" s="16">
        <v>1761</v>
      </c>
      <c r="F38" s="16">
        <v>2150</v>
      </c>
      <c r="G38" s="16">
        <v>1391</v>
      </c>
      <c r="H38" s="16">
        <v>3324</v>
      </c>
      <c r="I38" s="16">
        <v>5241.2700000000004</v>
      </c>
      <c r="J38" s="16">
        <v>2578.1999999999998</v>
      </c>
      <c r="K38" s="16">
        <v>3559.6</v>
      </c>
      <c r="L38" s="16">
        <v>4624.8</v>
      </c>
      <c r="M38" s="16">
        <v>2652</v>
      </c>
      <c r="N38" s="16">
        <v>3406.8</v>
      </c>
    </row>
    <row r="39" spans="2:14" x14ac:dyDescent="0.25">
      <c r="B39" s="16" t="s">
        <v>63</v>
      </c>
      <c r="C39" s="16">
        <v>4005.04</v>
      </c>
      <c r="D39" s="16">
        <v>2700.3</v>
      </c>
      <c r="E39" s="16">
        <v>2307.56</v>
      </c>
      <c r="F39" s="16">
        <v>1969.56</v>
      </c>
      <c r="G39" s="16">
        <v>2056.06</v>
      </c>
      <c r="H39" s="16">
        <v>3205.8</v>
      </c>
      <c r="I39" s="16">
        <v>3612.78</v>
      </c>
      <c r="J39" s="16">
        <v>2453.2600000000002</v>
      </c>
      <c r="K39" s="16">
        <v>2587.7199999999998</v>
      </c>
      <c r="L39" s="16">
        <v>3572.4</v>
      </c>
      <c r="M39" s="16">
        <v>2254.12</v>
      </c>
      <c r="N39" s="16">
        <v>2913.66</v>
      </c>
    </row>
    <row r="40" spans="2:14" x14ac:dyDescent="0.25">
      <c r="B40" s="16" t="s">
        <v>64</v>
      </c>
      <c r="C40" s="16">
        <v>1532</v>
      </c>
      <c r="D40" s="16">
        <v>1038</v>
      </c>
      <c r="E40" s="16">
        <v>772</v>
      </c>
      <c r="F40" s="16">
        <v>818</v>
      </c>
      <c r="G40" s="16">
        <v>878</v>
      </c>
      <c r="H40" s="16">
        <v>1192</v>
      </c>
      <c r="I40" s="16">
        <v>1298</v>
      </c>
      <c r="J40" s="16">
        <v>456</v>
      </c>
      <c r="K40" s="16">
        <v>850</v>
      </c>
      <c r="L40" s="16">
        <v>970</v>
      </c>
      <c r="M40" s="16">
        <v>642</v>
      </c>
      <c r="N40" s="16">
        <v>706</v>
      </c>
    </row>
    <row r="41" spans="2:14" x14ac:dyDescent="0.25">
      <c r="B41" s="16" t="s">
        <v>65</v>
      </c>
      <c r="C41" s="16">
        <v>2435</v>
      </c>
      <c r="D41" s="16">
        <v>1685</v>
      </c>
      <c r="E41" s="16">
        <v>825</v>
      </c>
      <c r="F41" s="16">
        <v>1470</v>
      </c>
      <c r="G41" s="16">
        <v>996.2</v>
      </c>
      <c r="H41" s="16">
        <v>1097.04</v>
      </c>
      <c r="I41" s="16">
        <v>1487.6</v>
      </c>
      <c r="J41" s="16">
        <v>625.21</v>
      </c>
      <c r="K41" s="16">
        <v>982.4</v>
      </c>
      <c r="L41" s="16">
        <v>1938.79</v>
      </c>
      <c r="M41" s="16">
        <v>2203.4</v>
      </c>
      <c r="N41" s="16">
        <v>1491.19</v>
      </c>
    </row>
    <row r="42" spans="2:14" x14ac:dyDescent="0.25">
      <c r="B42" s="16" t="s">
        <v>66</v>
      </c>
      <c r="C42" s="16">
        <v>6254.3</v>
      </c>
      <c r="D42" s="16">
        <v>3949.61</v>
      </c>
      <c r="E42" s="16">
        <v>4661.1000000000004</v>
      </c>
      <c r="F42" s="16">
        <v>2992.81</v>
      </c>
      <c r="G42" s="16">
        <v>4123.01</v>
      </c>
      <c r="H42" s="16">
        <v>9253.65</v>
      </c>
      <c r="I42" s="16">
        <v>5891.9</v>
      </c>
      <c r="J42" s="16">
        <v>5698.91</v>
      </c>
      <c r="K42" s="16">
        <v>8043</v>
      </c>
      <c r="L42" s="16">
        <v>3978.26</v>
      </c>
      <c r="M42" s="16">
        <v>4670.17</v>
      </c>
      <c r="N42" s="16">
        <v>4780.8999999999996</v>
      </c>
    </row>
    <row r="43" spans="2:14" x14ac:dyDescent="0.25">
      <c r="B43" s="16" t="s">
        <v>67</v>
      </c>
      <c r="C43" s="16">
        <v>3544</v>
      </c>
      <c r="D43" s="16">
        <v>2089.88</v>
      </c>
      <c r="E43" s="16">
        <v>1847.12</v>
      </c>
      <c r="F43" s="16">
        <v>1629</v>
      </c>
      <c r="G43" s="16">
        <v>2077</v>
      </c>
      <c r="H43" s="16">
        <v>2500</v>
      </c>
      <c r="I43" s="16">
        <v>3540</v>
      </c>
      <c r="J43" s="16">
        <v>2352</v>
      </c>
      <c r="K43" s="16">
        <v>2670</v>
      </c>
      <c r="L43" s="16">
        <v>4158.6000000000004</v>
      </c>
      <c r="M43" s="16">
        <v>2578.52</v>
      </c>
      <c r="N43" s="16">
        <v>2612</v>
      </c>
    </row>
    <row r="44" spans="2:14" x14ac:dyDescent="0.25">
      <c r="B44" s="16" t="s">
        <v>68</v>
      </c>
      <c r="C44" s="16">
        <v>1933.4</v>
      </c>
      <c r="D44" s="16">
        <v>1529.9</v>
      </c>
      <c r="E44" s="16">
        <v>1146.4000000000001</v>
      </c>
      <c r="F44" s="16">
        <v>1076.5999999999999</v>
      </c>
      <c r="G44" s="16">
        <v>1443.7</v>
      </c>
      <c r="H44" s="16">
        <v>1905.3</v>
      </c>
      <c r="I44" s="16">
        <v>1709.7</v>
      </c>
      <c r="J44" s="16">
        <v>834.3</v>
      </c>
      <c r="K44" s="16">
        <v>1148.3</v>
      </c>
      <c r="L44" s="16">
        <v>1637.4</v>
      </c>
      <c r="M44" s="16">
        <v>1538.7</v>
      </c>
      <c r="N44" s="16">
        <v>1461.1</v>
      </c>
    </row>
    <row r="45" spans="2:14" x14ac:dyDescent="0.25">
      <c r="B45" s="16" t="s">
        <v>69</v>
      </c>
      <c r="C45" s="16">
        <v>2257</v>
      </c>
      <c r="D45" s="16">
        <v>1676</v>
      </c>
      <c r="E45" s="16">
        <v>1241</v>
      </c>
      <c r="F45" s="16">
        <v>1110</v>
      </c>
      <c r="G45" s="16">
        <v>1395</v>
      </c>
      <c r="H45" s="16">
        <v>1895</v>
      </c>
      <c r="I45" s="16">
        <v>1778</v>
      </c>
      <c r="J45" s="16">
        <v>1042</v>
      </c>
      <c r="K45" s="16">
        <v>1437</v>
      </c>
      <c r="L45" s="16">
        <v>1680</v>
      </c>
      <c r="M45" s="16">
        <v>1250</v>
      </c>
      <c r="N45" s="16">
        <v>1149</v>
      </c>
    </row>
    <row r="46" spans="2:14" x14ac:dyDescent="0.25">
      <c r="B46" s="16" t="s">
        <v>70</v>
      </c>
      <c r="C46" s="16">
        <v>9363.99</v>
      </c>
      <c r="D46" s="16">
        <v>6875.89</v>
      </c>
      <c r="E46" s="16">
        <v>4513.8599999999997</v>
      </c>
      <c r="F46" s="16">
        <v>5081.97</v>
      </c>
      <c r="G46" s="16">
        <v>6014.66</v>
      </c>
      <c r="H46" s="16">
        <v>9047.4500000000007</v>
      </c>
      <c r="I46" s="16">
        <v>9939.34</v>
      </c>
      <c r="J46" s="16">
        <v>3734.03</v>
      </c>
      <c r="K46" s="16">
        <v>6466.28</v>
      </c>
      <c r="L46" s="16">
        <v>7788.32</v>
      </c>
      <c r="M46" s="16">
        <v>5509.4</v>
      </c>
      <c r="N46" s="16">
        <v>4991.58</v>
      </c>
    </row>
    <row r="47" spans="2:14" x14ac:dyDescent="0.25">
      <c r="B47" s="16" t="s">
        <v>71</v>
      </c>
      <c r="C47" s="16">
        <v>6121.63</v>
      </c>
      <c r="D47" s="16">
        <v>3703.01</v>
      </c>
      <c r="E47" s="16">
        <v>3235.03</v>
      </c>
      <c r="F47" s="16">
        <v>3394.56</v>
      </c>
      <c r="G47" s="16">
        <v>3402.31</v>
      </c>
      <c r="H47" s="16">
        <v>4160.38</v>
      </c>
      <c r="I47" s="16">
        <v>4696.49</v>
      </c>
      <c r="J47" s="16">
        <v>2488.8000000000002</v>
      </c>
      <c r="K47" s="16">
        <v>2676.07</v>
      </c>
      <c r="L47" s="16">
        <v>4368.8599999999997</v>
      </c>
      <c r="M47" s="16">
        <v>5196.29</v>
      </c>
      <c r="N47" s="16">
        <v>4888.25</v>
      </c>
    </row>
    <row r="48" spans="2:14" x14ac:dyDescent="0.25">
      <c r="B48" s="16" t="s">
        <v>72</v>
      </c>
      <c r="C48" s="16">
        <v>4548.68</v>
      </c>
      <c r="D48" s="16">
        <v>2813.06</v>
      </c>
      <c r="E48" s="16">
        <v>2709.28</v>
      </c>
      <c r="F48" s="16">
        <v>1513.89</v>
      </c>
      <c r="G48" s="16">
        <v>539.41</v>
      </c>
      <c r="H48" s="16">
        <v>5852.87</v>
      </c>
      <c r="I48" s="16">
        <v>3067.4</v>
      </c>
      <c r="J48" s="16">
        <v>3613.54</v>
      </c>
      <c r="K48" s="16">
        <v>4680.34</v>
      </c>
      <c r="L48" s="16">
        <v>3493.47</v>
      </c>
      <c r="M48" s="16">
        <v>4355.2700000000004</v>
      </c>
      <c r="N48" s="16">
        <v>3350.49</v>
      </c>
    </row>
    <row r="49" spans="2:14" x14ac:dyDescent="0.25">
      <c r="B49" s="16" t="s">
        <v>73</v>
      </c>
      <c r="C49" s="16">
        <v>3750.4</v>
      </c>
      <c r="D49" s="16">
        <v>3001.6</v>
      </c>
      <c r="E49" s="16">
        <v>2273.6</v>
      </c>
      <c r="F49" s="16">
        <v>2377.6</v>
      </c>
      <c r="G49" s="16">
        <v>2620</v>
      </c>
      <c r="H49" s="16">
        <v>3281.6</v>
      </c>
      <c r="I49" s="16">
        <v>3739.2</v>
      </c>
      <c r="J49" s="16">
        <v>1322.4</v>
      </c>
      <c r="K49" s="16">
        <v>1914.4</v>
      </c>
      <c r="L49" s="16">
        <v>3011.2</v>
      </c>
      <c r="M49" s="16">
        <v>3434.4</v>
      </c>
      <c r="N49" s="16">
        <v>3754.4</v>
      </c>
    </row>
    <row r="50" spans="2:14" x14ac:dyDescent="0.25">
      <c r="B50" s="16" t="s">
        <v>74</v>
      </c>
      <c r="C50" s="16">
        <v>1942</v>
      </c>
      <c r="D50" s="16">
        <v>1371</v>
      </c>
      <c r="E50" s="16">
        <v>1301</v>
      </c>
      <c r="F50" s="16">
        <v>1110</v>
      </c>
      <c r="G50" s="16">
        <v>1328</v>
      </c>
      <c r="H50" s="16">
        <v>1783</v>
      </c>
      <c r="I50" s="16">
        <v>1223</v>
      </c>
      <c r="J50" s="16">
        <v>887</v>
      </c>
      <c r="K50" s="16">
        <v>1352</v>
      </c>
      <c r="L50" s="16">
        <v>1127</v>
      </c>
      <c r="M50" s="16">
        <v>1252</v>
      </c>
      <c r="N50" s="16">
        <v>1199</v>
      </c>
    </row>
    <row r="51" spans="2:14" x14ac:dyDescent="0.25">
      <c r="B51" s="16" t="s">
        <v>75</v>
      </c>
      <c r="C51" s="16">
        <v>1992</v>
      </c>
      <c r="D51" s="16">
        <v>1539</v>
      </c>
      <c r="E51" s="16">
        <v>1689</v>
      </c>
      <c r="F51" s="16">
        <v>722</v>
      </c>
      <c r="G51" s="16">
        <v>1188</v>
      </c>
      <c r="H51" s="16">
        <v>1722</v>
      </c>
      <c r="I51" s="16">
        <v>1299</v>
      </c>
      <c r="J51" s="16">
        <v>1404</v>
      </c>
      <c r="K51" s="16">
        <v>454.94</v>
      </c>
      <c r="L51" s="16">
        <v>1993</v>
      </c>
      <c r="M51" s="16">
        <v>1583</v>
      </c>
      <c r="N51" s="16">
        <v>1429</v>
      </c>
    </row>
    <row r="52" spans="2:14" x14ac:dyDescent="0.25">
      <c r="B52" s="16" t="s">
        <v>76</v>
      </c>
      <c r="C52" s="16">
        <v>1652</v>
      </c>
      <c r="D52" s="16">
        <v>1291</v>
      </c>
      <c r="E52" s="16">
        <v>1206</v>
      </c>
      <c r="F52" s="16">
        <v>1129</v>
      </c>
      <c r="G52" s="16">
        <v>1243</v>
      </c>
      <c r="H52" s="16">
        <v>1753</v>
      </c>
      <c r="I52" s="16">
        <v>1578</v>
      </c>
      <c r="J52" s="16">
        <v>1209</v>
      </c>
      <c r="K52" s="16">
        <v>1647</v>
      </c>
      <c r="L52" s="16">
        <v>1614</v>
      </c>
      <c r="M52" s="16">
        <v>1280</v>
      </c>
      <c r="N52" s="16">
        <v>1051</v>
      </c>
    </row>
    <row r="53" spans="2:14" x14ac:dyDescent="0.25">
      <c r="B53" s="16" t="s">
        <v>77</v>
      </c>
      <c r="C53" s="16">
        <v>2593.5</v>
      </c>
      <c r="D53" s="16">
        <v>1593</v>
      </c>
      <c r="E53" s="16">
        <v>1698</v>
      </c>
      <c r="F53" s="16">
        <v>1586.5</v>
      </c>
      <c r="G53" s="16">
        <v>1847</v>
      </c>
      <c r="H53" s="16">
        <v>3027</v>
      </c>
      <c r="I53" s="16">
        <v>1756</v>
      </c>
      <c r="J53" s="16">
        <v>3027</v>
      </c>
      <c r="K53" s="16">
        <v>3165.5</v>
      </c>
      <c r="L53" s="16">
        <v>2467.5</v>
      </c>
      <c r="M53" s="16">
        <v>2788</v>
      </c>
      <c r="N53" s="16">
        <v>2818</v>
      </c>
    </row>
    <row r="54" spans="2:14" x14ac:dyDescent="0.25">
      <c r="B54" s="16" t="s">
        <v>78</v>
      </c>
      <c r="C54" s="16">
        <v>7303.92</v>
      </c>
      <c r="D54" s="16">
        <v>7826.87</v>
      </c>
      <c r="E54" s="16">
        <v>5276.35</v>
      </c>
      <c r="F54" s="16">
        <v>4918.6499999999996</v>
      </c>
      <c r="G54" s="16">
        <v>7415.19</v>
      </c>
      <c r="H54" s="16">
        <v>9395.1200000000008</v>
      </c>
      <c r="I54" s="16">
        <v>9570.76</v>
      </c>
      <c r="J54" s="16">
        <v>10837.91</v>
      </c>
      <c r="K54" s="16">
        <v>10228.049999999999</v>
      </c>
      <c r="L54" s="16">
        <v>10832.09</v>
      </c>
      <c r="M54" s="16">
        <v>9896.35</v>
      </c>
      <c r="N54" s="16">
        <v>10325.049999999999</v>
      </c>
    </row>
    <row r="55" spans="2:14" x14ac:dyDescent="0.25">
      <c r="C55" s="17">
        <f>SUM(C3:C53)</f>
        <v>390006.5</v>
      </c>
      <c r="D55" s="17">
        <f t="shared" ref="D55:N55" si="0">SUM(D3:D53)</f>
        <v>286165.94999999995</v>
      </c>
      <c r="E55" s="17">
        <f t="shared" si="0"/>
        <v>239495.48999999993</v>
      </c>
      <c r="F55" s="17">
        <f t="shared" si="0"/>
        <v>211188.28000000003</v>
      </c>
      <c r="G55" s="17">
        <f t="shared" si="0"/>
        <v>258298.85000000006</v>
      </c>
      <c r="H55" s="17">
        <f t="shared" si="0"/>
        <v>415494.38999999996</v>
      </c>
      <c r="I55" s="17">
        <f t="shared" si="0"/>
        <v>301227.55</v>
      </c>
      <c r="J55" s="17">
        <f t="shared" si="0"/>
        <v>204946.53</v>
      </c>
      <c r="K55" s="17">
        <f t="shared" si="0"/>
        <v>271134.64</v>
      </c>
      <c r="L55" s="17">
        <f t="shared" si="0"/>
        <v>253957.05000000002</v>
      </c>
      <c r="M55" s="17">
        <f t="shared" si="0"/>
        <v>229587.77</v>
      </c>
      <c r="N55" s="17">
        <f t="shared" si="0"/>
        <v>212724.05</v>
      </c>
    </row>
    <row r="56" spans="2:14" x14ac:dyDescent="0.25">
      <c r="C56" s="92">
        <f>SUM(C55:E55)</f>
        <v>915667.94</v>
      </c>
      <c r="D56" s="92"/>
      <c r="E56" s="92"/>
      <c r="F56" s="92">
        <f>SUM(F55:H55)</f>
        <v>884981.52</v>
      </c>
      <c r="G56" s="92"/>
      <c r="H56" s="92"/>
      <c r="I56" s="92">
        <f>SUM(I55:K55)</f>
        <v>777308.72</v>
      </c>
      <c r="J56" s="92"/>
      <c r="K56" s="92"/>
      <c r="L56" s="92">
        <f>SUM(L55:N55)</f>
        <v>696268.87</v>
      </c>
      <c r="M56" s="92"/>
      <c r="N56" s="92"/>
    </row>
  </sheetData>
  <mergeCells count="4">
    <mergeCell ref="C56:E56"/>
    <mergeCell ref="F56:H56"/>
    <mergeCell ref="I56:K56"/>
    <mergeCell ref="L56:N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N56"/>
  <sheetViews>
    <sheetView workbookViewId="0">
      <selection activeCell="A2" sqref="A2:XFD2"/>
    </sheetView>
  </sheetViews>
  <sheetFormatPr defaultRowHeight="13.2" x14ac:dyDescent="0.25"/>
  <cols>
    <col min="2" max="2" width="41" customWidth="1"/>
    <col min="3" max="3" width="13" customWidth="1"/>
    <col min="4" max="4" width="15.5546875" customWidth="1"/>
    <col min="5" max="5" width="12.88671875" customWidth="1"/>
    <col min="6" max="6" width="12.44140625" customWidth="1"/>
    <col min="7" max="7" width="15.44140625" customWidth="1"/>
    <col min="8" max="9" width="14.109375" customWidth="1"/>
    <col min="10" max="10" width="13.109375" customWidth="1"/>
    <col min="11" max="11" width="12.44140625" customWidth="1"/>
    <col min="12" max="12" width="11.6640625" customWidth="1"/>
    <col min="13" max="13" width="13.109375" customWidth="1"/>
    <col min="14" max="14" width="12.88671875" customWidth="1"/>
  </cols>
  <sheetData>
    <row r="2" spans="2:14" s="22" customFormat="1" x14ac:dyDescent="0.25"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1" t="s">
        <v>19</v>
      </c>
      <c r="H2" s="21" t="s">
        <v>20</v>
      </c>
      <c r="I2" s="21" t="s">
        <v>21</v>
      </c>
      <c r="J2" s="21" t="s">
        <v>22</v>
      </c>
      <c r="K2" s="21" t="s">
        <v>23</v>
      </c>
      <c r="L2" s="21" t="s">
        <v>24</v>
      </c>
      <c r="M2" s="21" t="s">
        <v>25</v>
      </c>
      <c r="N2" s="21" t="s">
        <v>26</v>
      </c>
    </row>
    <row r="3" spans="2:14" x14ac:dyDescent="0.25">
      <c r="B3" s="16" t="s">
        <v>27</v>
      </c>
      <c r="C3" s="16">
        <v>207642.61</v>
      </c>
      <c r="D3" s="16">
        <v>129979.63</v>
      </c>
      <c r="E3" s="16">
        <v>115305.56</v>
      </c>
      <c r="F3" s="16">
        <v>120536.73</v>
      </c>
      <c r="G3" s="16">
        <v>127768.79</v>
      </c>
      <c r="H3" s="16">
        <v>255594.67</v>
      </c>
      <c r="I3" s="16">
        <v>102908.63</v>
      </c>
      <c r="J3" s="16">
        <v>105515.21</v>
      </c>
      <c r="K3" s="16">
        <v>204506.9</v>
      </c>
      <c r="L3" s="16">
        <v>99551.83</v>
      </c>
      <c r="M3" s="16">
        <v>68178.61</v>
      </c>
      <c r="N3" s="16">
        <v>64813.39</v>
      </c>
    </row>
    <row r="4" spans="2:14" x14ac:dyDescent="0.25">
      <c r="B4" s="16" t="s">
        <v>28</v>
      </c>
      <c r="C4" s="16">
        <v>13820.25</v>
      </c>
      <c r="D4" s="16">
        <v>11117.12</v>
      </c>
      <c r="E4" s="16">
        <v>11522.44</v>
      </c>
      <c r="F4" s="16">
        <v>18612.62</v>
      </c>
      <c r="G4" s="16">
        <v>14128.22</v>
      </c>
      <c r="H4" s="16">
        <v>17714.759999999998</v>
      </c>
      <c r="I4" s="16">
        <v>13590.44</v>
      </c>
      <c r="J4" s="16">
        <v>8973.27</v>
      </c>
      <c r="K4" s="16">
        <v>16860.32</v>
      </c>
      <c r="L4" s="16">
        <v>9320.59</v>
      </c>
      <c r="M4" s="16">
        <v>10500.09</v>
      </c>
      <c r="N4" s="16">
        <v>11032.51</v>
      </c>
    </row>
    <row r="5" spans="2:14" x14ac:dyDescent="0.25">
      <c r="B5" s="16" t="s">
        <v>29</v>
      </c>
      <c r="C5" s="16">
        <v>141202.35999999999</v>
      </c>
      <c r="D5" s="16">
        <v>159387.19</v>
      </c>
      <c r="E5" s="16">
        <v>138212.29</v>
      </c>
      <c r="F5" s="16">
        <v>112321.76</v>
      </c>
      <c r="G5" s="16">
        <v>119208.16</v>
      </c>
      <c r="H5" s="16">
        <v>191756.65</v>
      </c>
      <c r="I5" s="16">
        <v>140852.69</v>
      </c>
      <c r="J5" s="16">
        <v>118678.13</v>
      </c>
      <c r="K5" s="16">
        <v>9525.64</v>
      </c>
      <c r="L5" s="16">
        <v>75188.160000000003</v>
      </c>
      <c r="M5" s="16">
        <v>98819.99</v>
      </c>
      <c r="N5" s="16">
        <v>0</v>
      </c>
    </row>
    <row r="6" spans="2:14" x14ac:dyDescent="0.25">
      <c r="B6" s="16" t="s">
        <v>30</v>
      </c>
      <c r="C6" s="16">
        <v>20640.84</v>
      </c>
      <c r="D6" s="16">
        <v>14405.08</v>
      </c>
      <c r="E6" s="16">
        <v>15660.33</v>
      </c>
      <c r="F6" s="16">
        <v>14819.98</v>
      </c>
      <c r="G6" s="16">
        <v>15844.65</v>
      </c>
      <c r="H6" s="16">
        <v>20706.759999999998</v>
      </c>
      <c r="I6" s="16">
        <v>11746.01</v>
      </c>
      <c r="J6" s="16">
        <v>10922.27</v>
      </c>
      <c r="K6" s="16">
        <v>15543.29</v>
      </c>
      <c r="L6" s="16">
        <v>12770.67</v>
      </c>
      <c r="M6" s="16">
        <v>12991.68</v>
      </c>
      <c r="N6" s="16">
        <v>12127.75</v>
      </c>
    </row>
    <row r="7" spans="2:14" x14ac:dyDescent="0.25">
      <c r="B7" s="16" t="s">
        <v>31</v>
      </c>
      <c r="C7" s="16">
        <v>34868.31</v>
      </c>
      <c r="D7" s="16">
        <v>22880.12</v>
      </c>
      <c r="E7" s="16">
        <v>18362.27</v>
      </c>
      <c r="F7" s="16">
        <v>15528.4</v>
      </c>
      <c r="G7" s="16">
        <v>19470.11</v>
      </c>
      <c r="H7" s="16">
        <v>32667.85</v>
      </c>
      <c r="I7" s="16">
        <v>31998.1</v>
      </c>
      <c r="J7" s="16">
        <v>18415.95</v>
      </c>
      <c r="K7" s="16">
        <v>36389.53</v>
      </c>
      <c r="L7" s="16">
        <v>34365.82</v>
      </c>
      <c r="M7" s="16">
        <v>23093.3</v>
      </c>
      <c r="N7" s="16">
        <v>18076.64</v>
      </c>
    </row>
    <row r="8" spans="2:14" x14ac:dyDescent="0.25">
      <c r="B8" s="16" t="s">
        <v>32</v>
      </c>
      <c r="C8" s="16">
        <v>16296.69</v>
      </c>
      <c r="D8" s="16">
        <v>12254.12</v>
      </c>
      <c r="E8" s="16">
        <v>13949.86</v>
      </c>
      <c r="F8" s="16">
        <v>10327.450000000001</v>
      </c>
      <c r="G8" s="16">
        <v>13885.33</v>
      </c>
      <c r="H8" s="16">
        <v>22334.959999999999</v>
      </c>
      <c r="I8" s="16">
        <v>13043.42</v>
      </c>
      <c r="J8" s="16">
        <v>15884.67</v>
      </c>
      <c r="K8" s="16">
        <v>21985.759999999998</v>
      </c>
      <c r="L8" s="16">
        <v>10991.9</v>
      </c>
      <c r="M8" s="16">
        <v>12450.54</v>
      </c>
      <c r="N8" s="16">
        <v>15278.27</v>
      </c>
    </row>
    <row r="9" spans="2:14" x14ac:dyDescent="0.25">
      <c r="B9" s="16" t="s">
        <v>33</v>
      </c>
      <c r="C9" s="16">
        <v>10129.120000000001</v>
      </c>
      <c r="D9" s="16">
        <v>8163.23</v>
      </c>
      <c r="E9" s="16">
        <v>8258.35</v>
      </c>
      <c r="F9" s="16">
        <v>7830.2</v>
      </c>
      <c r="G9" s="16">
        <v>8810.65</v>
      </c>
      <c r="H9" s="16">
        <v>10916.28</v>
      </c>
      <c r="I9" s="16">
        <v>13994.2</v>
      </c>
      <c r="J9" s="16">
        <v>9981.99</v>
      </c>
      <c r="K9" s="16">
        <v>11880.62</v>
      </c>
      <c r="L9" s="16">
        <v>19666.02</v>
      </c>
      <c r="M9" s="16">
        <v>6504.17</v>
      </c>
      <c r="N9" s="16">
        <v>6785.44</v>
      </c>
    </row>
    <row r="10" spans="2:14" x14ac:dyDescent="0.25">
      <c r="B10" s="16" t="s">
        <v>34</v>
      </c>
      <c r="C10" s="16">
        <v>60002.18</v>
      </c>
      <c r="D10" s="16">
        <v>50907.38</v>
      </c>
      <c r="E10" s="16">
        <v>33687.01</v>
      </c>
      <c r="F10" s="16">
        <v>34938.870000000003</v>
      </c>
      <c r="G10" s="16">
        <v>38411.410000000003</v>
      </c>
      <c r="H10" s="16">
        <v>52398.23</v>
      </c>
      <c r="I10" s="16">
        <v>52632.36</v>
      </c>
      <c r="J10" s="16">
        <v>17708.22</v>
      </c>
      <c r="K10" s="16">
        <v>34529.67</v>
      </c>
      <c r="L10" s="16">
        <v>49821.01</v>
      </c>
      <c r="M10" s="16">
        <v>27525.279999999999</v>
      </c>
      <c r="N10" s="16">
        <v>30473.360000000001</v>
      </c>
    </row>
    <row r="11" spans="2:14" x14ac:dyDescent="0.25">
      <c r="B11" s="16" t="s">
        <v>35</v>
      </c>
      <c r="C11" s="16">
        <v>17801.72</v>
      </c>
      <c r="D11" s="16">
        <v>12432.62</v>
      </c>
      <c r="E11" s="16">
        <v>10250.39</v>
      </c>
      <c r="F11" s="16">
        <v>10756.43</v>
      </c>
      <c r="G11" s="16">
        <v>10756.43</v>
      </c>
      <c r="H11" s="16">
        <v>15572.41</v>
      </c>
      <c r="I11" s="16">
        <v>23085.41</v>
      </c>
      <c r="J11" s="16">
        <v>11767.34</v>
      </c>
      <c r="K11" s="16">
        <v>12591.05</v>
      </c>
      <c r="L11" s="16">
        <v>15704</v>
      </c>
      <c r="M11" s="16">
        <v>15351.17</v>
      </c>
      <c r="N11" s="16">
        <v>23682.93</v>
      </c>
    </row>
    <row r="12" spans="2:14" x14ac:dyDescent="0.25">
      <c r="B12" s="16" t="s">
        <v>36</v>
      </c>
      <c r="C12" s="16">
        <v>26051.64</v>
      </c>
      <c r="D12" s="16">
        <v>25801.33</v>
      </c>
      <c r="E12" s="16">
        <v>16058.09</v>
      </c>
      <c r="F12" s="16">
        <v>16502.34</v>
      </c>
      <c r="G12" s="16">
        <v>19909.45</v>
      </c>
      <c r="H12" s="16">
        <v>23658.59</v>
      </c>
      <c r="I12" s="16">
        <v>41599.79</v>
      </c>
      <c r="J12" s="16">
        <v>15181.2</v>
      </c>
      <c r="K12" s="16">
        <v>23550.07</v>
      </c>
      <c r="L12" s="16">
        <v>29070.799999999999</v>
      </c>
      <c r="M12" s="16">
        <v>9985.7999999999993</v>
      </c>
      <c r="N12" s="16">
        <v>5751.18</v>
      </c>
    </row>
    <row r="13" spans="2:14" x14ac:dyDescent="0.25">
      <c r="B13" s="16" t="s">
        <v>37</v>
      </c>
      <c r="C13" s="16">
        <v>12335.92</v>
      </c>
      <c r="D13" s="16">
        <v>10400.41</v>
      </c>
      <c r="E13" s="16">
        <v>5606.15</v>
      </c>
      <c r="F13" s="16">
        <v>5655.74</v>
      </c>
      <c r="G13" s="16">
        <v>7332.54</v>
      </c>
      <c r="H13" s="16">
        <v>8808.65</v>
      </c>
      <c r="I13" s="16">
        <v>15868.76</v>
      </c>
      <c r="J13" s="16">
        <v>3967.83</v>
      </c>
      <c r="K13" s="16">
        <v>1461.63</v>
      </c>
      <c r="L13" s="16">
        <v>5116.26</v>
      </c>
      <c r="M13" s="16">
        <v>8623.7999999999993</v>
      </c>
      <c r="N13" s="16">
        <v>10074.39</v>
      </c>
    </row>
    <row r="14" spans="2:14" x14ac:dyDescent="0.25">
      <c r="B14" s="16" t="s">
        <v>38</v>
      </c>
      <c r="C14" s="16">
        <v>8190.3</v>
      </c>
      <c r="D14" s="16">
        <v>7681.83</v>
      </c>
      <c r="E14" s="16">
        <v>5704.19</v>
      </c>
      <c r="F14" s="16">
        <v>7092.36</v>
      </c>
      <c r="G14" s="16">
        <v>7196.92</v>
      </c>
      <c r="H14" s="16">
        <v>9018.82</v>
      </c>
      <c r="I14" s="16">
        <v>8000.97</v>
      </c>
      <c r="J14" s="16">
        <v>8758.82</v>
      </c>
      <c r="K14" s="16">
        <v>3741.6</v>
      </c>
      <c r="L14" s="16">
        <v>7628.07</v>
      </c>
      <c r="M14" s="16">
        <v>8493.66</v>
      </c>
      <c r="N14" s="16">
        <v>6539.17</v>
      </c>
    </row>
    <row r="15" spans="2:14" x14ac:dyDescent="0.25">
      <c r="B15" s="16" t="s">
        <v>39</v>
      </c>
      <c r="C15" s="16">
        <v>12481.7</v>
      </c>
      <c r="D15" s="16">
        <v>8995.34</v>
      </c>
      <c r="E15" s="16">
        <v>10267.44</v>
      </c>
      <c r="F15" s="16">
        <v>8953.31</v>
      </c>
      <c r="G15" s="16">
        <v>9531.9500000000007</v>
      </c>
      <c r="H15" s="16">
        <v>11545.09</v>
      </c>
      <c r="I15" s="16">
        <v>8880.9699999999993</v>
      </c>
      <c r="J15" s="16">
        <v>7229.46</v>
      </c>
      <c r="K15" s="16">
        <v>10026.18</v>
      </c>
      <c r="L15" s="16">
        <v>5556.58</v>
      </c>
      <c r="M15" s="16">
        <v>8676.9</v>
      </c>
      <c r="N15" s="16">
        <v>5387.48</v>
      </c>
    </row>
    <row r="16" spans="2:14" x14ac:dyDescent="0.25">
      <c r="B16" s="16" t="s">
        <v>40</v>
      </c>
      <c r="C16" s="16">
        <v>72400.649999999994</v>
      </c>
      <c r="D16" s="16">
        <v>45980.4</v>
      </c>
      <c r="E16" s="16">
        <v>44719</v>
      </c>
      <c r="F16" s="16">
        <v>32384.17</v>
      </c>
      <c r="G16" s="16">
        <v>44515.32</v>
      </c>
      <c r="H16" s="16">
        <v>76003.199999999997</v>
      </c>
      <c r="I16" s="16">
        <v>51065.27</v>
      </c>
      <c r="J16" s="16">
        <v>34512.9</v>
      </c>
      <c r="K16" s="16">
        <v>66394.58</v>
      </c>
      <c r="L16" s="16">
        <v>45247.67</v>
      </c>
      <c r="M16" s="16">
        <v>43684.62</v>
      </c>
      <c r="N16" s="16">
        <v>38434.339999999997</v>
      </c>
    </row>
    <row r="17" spans="2:14" x14ac:dyDescent="0.25">
      <c r="B17" s="16" t="s">
        <v>41</v>
      </c>
      <c r="C17" s="16">
        <v>15700.82</v>
      </c>
      <c r="D17" s="16">
        <v>11404.61</v>
      </c>
      <c r="E17" s="16">
        <v>13153.87</v>
      </c>
      <c r="F17" s="16">
        <v>9845.3700000000008</v>
      </c>
      <c r="G17" s="16">
        <v>12376.87</v>
      </c>
      <c r="H17" s="16">
        <v>16551.86</v>
      </c>
      <c r="I17" s="16">
        <v>12718.44</v>
      </c>
      <c r="J17" s="16">
        <v>11516.96</v>
      </c>
      <c r="K17" s="16">
        <v>18834.25</v>
      </c>
      <c r="L17" s="16">
        <v>11809.49</v>
      </c>
      <c r="M17" s="16">
        <v>12827.74</v>
      </c>
      <c r="N17" s="16">
        <v>13666.74</v>
      </c>
    </row>
    <row r="18" spans="2:14" x14ac:dyDescent="0.25">
      <c r="B18" s="16" t="s">
        <v>42</v>
      </c>
      <c r="C18" s="16">
        <v>18761.650000000001</v>
      </c>
      <c r="D18" s="16">
        <v>14884.49</v>
      </c>
      <c r="E18" s="16">
        <v>8982.3700000000008</v>
      </c>
      <c r="F18" s="16">
        <v>9775.43</v>
      </c>
      <c r="G18" s="16">
        <v>12420.29</v>
      </c>
      <c r="H18" s="16">
        <v>15715.14</v>
      </c>
      <c r="I18" s="16">
        <v>16622.16</v>
      </c>
      <c r="J18" s="16">
        <v>6262.26</v>
      </c>
      <c r="K18" s="16">
        <v>19724.48</v>
      </c>
      <c r="L18" s="16">
        <v>21854.99</v>
      </c>
      <c r="M18" s="16">
        <v>8994.9</v>
      </c>
      <c r="N18" s="16">
        <v>14297.2</v>
      </c>
    </row>
    <row r="19" spans="2:14" x14ac:dyDescent="0.25">
      <c r="B19" s="16" t="s">
        <v>43</v>
      </c>
      <c r="C19" s="16">
        <v>16227.21</v>
      </c>
      <c r="D19" s="16">
        <v>12712.5</v>
      </c>
      <c r="E19" s="16">
        <v>8971.0400000000009</v>
      </c>
      <c r="F19" s="16">
        <v>8069.29</v>
      </c>
      <c r="G19" s="16">
        <v>10890.11</v>
      </c>
      <c r="H19" s="16">
        <v>12770.67</v>
      </c>
      <c r="I19" s="16">
        <v>11460.71</v>
      </c>
      <c r="J19" s="16">
        <v>7100.88</v>
      </c>
      <c r="K19" s="16">
        <v>28172.38</v>
      </c>
      <c r="L19" s="16">
        <v>12353.89</v>
      </c>
      <c r="M19" s="16">
        <v>23331.24</v>
      </c>
      <c r="N19" s="16">
        <v>8163.93</v>
      </c>
    </row>
    <row r="20" spans="2:14" x14ac:dyDescent="0.25">
      <c r="B20" s="16" t="s">
        <v>44</v>
      </c>
      <c r="C20" s="16">
        <v>9448.86</v>
      </c>
      <c r="D20" s="16">
        <v>7391.04</v>
      </c>
      <c r="E20" s="16">
        <v>5874.98</v>
      </c>
      <c r="F20" s="16">
        <v>7677.05</v>
      </c>
      <c r="G20" s="16">
        <v>5950.44</v>
      </c>
      <c r="H20" s="16">
        <v>8457.86</v>
      </c>
      <c r="I20" s="16">
        <v>7647.77</v>
      </c>
      <c r="J20" s="16">
        <v>5614.12</v>
      </c>
      <c r="K20" s="16">
        <v>4951.5</v>
      </c>
      <c r="L20" s="16">
        <v>6871.43</v>
      </c>
      <c r="M20" s="16">
        <v>5052.01</v>
      </c>
      <c r="N20" s="16">
        <v>4482.57</v>
      </c>
    </row>
    <row r="21" spans="2:14" x14ac:dyDescent="0.25">
      <c r="B21" s="16" t="s">
        <v>45</v>
      </c>
      <c r="C21" s="16">
        <v>11190</v>
      </c>
      <c r="D21" s="16">
        <v>10671.71</v>
      </c>
      <c r="E21" s="16">
        <v>8027.58</v>
      </c>
      <c r="F21" s="16">
        <v>9230.57</v>
      </c>
      <c r="G21" s="16">
        <v>9005.5300000000007</v>
      </c>
      <c r="H21" s="16">
        <v>10287.379999999999</v>
      </c>
      <c r="I21" s="16">
        <v>12023.27</v>
      </c>
      <c r="J21" s="16">
        <v>10211.01</v>
      </c>
      <c r="K21" s="16">
        <v>12163.91</v>
      </c>
      <c r="L21" s="16">
        <v>11231.66</v>
      </c>
      <c r="M21" s="16">
        <v>13425.63</v>
      </c>
      <c r="N21" s="16">
        <v>10082.450000000001</v>
      </c>
    </row>
    <row r="22" spans="2:14" x14ac:dyDescent="0.25">
      <c r="B22" s="16" t="s">
        <v>46</v>
      </c>
      <c r="C22" s="16">
        <v>53649.75</v>
      </c>
      <c r="D22" s="16">
        <v>41595.94</v>
      </c>
      <c r="E22" s="16">
        <v>32567.42</v>
      </c>
      <c r="F22" s="16">
        <v>24334.44</v>
      </c>
      <c r="G22" s="16">
        <v>34464.25</v>
      </c>
      <c r="H22" s="16">
        <v>64729.08</v>
      </c>
      <c r="I22" s="16">
        <v>42045.95</v>
      </c>
      <c r="J22" s="16">
        <v>28251.65</v>
      </c>
      <c r="K22" s="16">
        <v>50583.64</v>
      </c>
      <c r="L22" s="16">
        <v>39612.76</v>
      </c>
      <c r="M22" s="16">
        <v>30560.01</v>
      </c>
      <c r="N22" s="16">
        <v>30214.26</v>
      </c>
    </row>
    <row r="23" spans="2:14" x14ac:dyDescent="0.25">
      <c r="B23" s="16" t="s">
        <v>47</v>
      </c>
      <c r="C23" s="16">
        <v>10983.51</v>
      </c>
      <c r="D23" s="16">
        <v>6035.38</v>
      </c>
      <c r="E23" s="16">
        <v>5768.13</v>
      </c>
      <c r="F23" s="16">
        <v>5051.54</v>
      </c>
      <c r="G23" s="16">
        <v>6867.83</v>
      </c>
      <c r="H23" s="16">
        <v>11838.43</v>
      </c>
      <c r="I23" s="16">
        <v>7711.65</v>
      </c>
      <c r="J23" s="16">
        <v>5835.12</v>
      </c>
      <c r="K23" s="16">
        <v>8736.31</v>
      </c>
      <c r="L23" s="16">
        <v>5706.53</v>
      </c>
      <c r="M23" s="16">
        <v>5911.47</v>
      </c>
      <c r="N23" s="16">
        <v>5786.9</v>
      </c>
    </row>
    <row r="24" spans="2:14" x14ac:dyDescent="0.25">
      <c r="B24" s="16" t="s">
        <v>48</v>
      </c>
      <c r="C24" s="16">
        <v>136942.15</v>
      </c>
      <c r="D24" s="16">
        <v>114692.07</v>
      </c>
      <c r="E24" s="16">
        <v>82544.34</v>
      </c>
      <c r="F24" s="16">
        <v>29704.53</v>
      </c>
      <c r="G24" s="16">
        <v>89339.02</v>
      </c>
      <c r="H24" s="16">
        <v>161542.34</v>
      </c>
      <c r="I24" s="16">
        <v>76247.62</v>
      </c>
      <c r="J24" s="16">
        <v>68392.7</v>
      </c>
      <c r="K24" s="16">
        <v>114912.61</v>
      </c>
      <c r="L24" s="16">
        <v>63008.97</v>
      </c>
      <c r="M24" s="16">
        <v>56041.14</v>
      </c>
      <c r="N24" s="16">
        <v>60392.31</v>
      </c>
    </row>
    <row r="25" spans="2:14" x14ac:dyDescent="0.25">
      <c r="B25" s="16" t="s">
        <v>49</v>
      </c>
      <c r="C25" s="16">
        <v>30966.93</v>
      </c>
      <c r="D25" s="16">
        <v>21704.73</v>
      </c>
      <c r="E25" s="16">
        <v>17802.53</v>
      </c>
      <c r="F25" s="16">
        <v>18269.61</v>
      </c>
      <c r="G25" s="16">
        <v>14392.22</v>
      </c>
      <c r="H25" s="16">
        <v>27447.51</v>
      </c>
      <c r="I25" s="16">
        <v>27833.54</v>
      </c>
      <c r="J25" s="16">
        <v>14559.13</v>
      </c>
      <c r="K25" s="16">
        <v>15383.78</v>
      </c>
      <c r="L25" s="16">
        <v>25154.28</v>
      </c>
      <c r="M25" s="16">
        <v>18672.900000000001</v>
      </c>
      <c r="N25" s="16">
        <v>18498.14</v>
      </c>
    </row>
    <row r="26" spans="2:14" x14ac:dyDescent="0.25">
      <c r="B26" s="16" t="s">
        <v>50</v>
      </c>
      <c r="C26" s="16">
        <v>34521.129999999997</v>
      </c>
      <c r="D26" s="16">
        <v>31963.67</v>
      </c>
      <c r="E26" s="16">
        <v>24580.93</v>
      </c>
      <c r="F26" s="16">
        <v>20762.91</v>
      </c>
      <c r="G26" s="16">
        <v>18911.96</v>
      </c>
      <c r="H26" s="16">
        <v>27720.49</v>
      </c>
      <c r="I26" s="16">
        <v>30808.91</v>
      </c>
      <c r="J26" s="16">
        <v>14918.03</v>
      </c>
      <c r="K26" s="16">
        <v>21361.21</v>
      </c>
      <c r="L26" s="16">
        <v>23067.08</v>
      </c>
      <c r="M26" s="16">
        <v>17786.650000000001</v>
      </c>
      <c r="N26" s="16">
        <v>15519.24</v>
      </c>
    </row>
    <row r="27" spans="2:14" x14ac:dyDescent="0.25">
      <c r="B27" s="16" t="s">
        <v>51</v>
      </c>
      <c r="C27" s="16">
        <v>12351.76</v>
      </c>
      <c r="D27" s="16">
        <v>8387.11</v>
      </c>
      <c r="E27" s="16">
        <v>7871.28</v>
      </c>
      <c r="F27" s="16">
        <v>7249.55</v>
      </c>
      <c r="G27" s="16">
        <v>6574.88</v>
      </c>
      <c r="H27" s="16">
        <v>8281.83</v>
      </c>
      <c r="I27" s="16">
        <v>7895.69</v>
      </c>
      <c r="J27" s="16">
        <v>3106.7</v>
      </c>
      <c r="K27" s="16">
        <v>6221.68</v>
      </c>
      <c r="L27" s="16">
        <v>7097.71</v>
      </c>
      <c r="M27" s="16">
        <v>4894.04</v>
      </c>
      <c r="N27" s="16">
        <v>3535.87</v>
      </c>
    </row>
    <row r="28" spans="2:14" x14ac:dyDescent="0.25">
      <c r="B28" s="16" t="s">
        <v>52</v>
      </c>
      <c r="C28" s="16">
        <v>8715.93</v>
      </c>
      <c r="D28" s="16">
        <v>7574.07</v>
      </c>
      <c r="E28" s="16">
        <v>6171.02</v>
      </c>
      <c r="F28" s="16">
        <v>5453.37</v>
      </c>
      <c r="G28" s="16">
        <v>5141.97</v>
      </c>
      <c r="H28" s="16">
        <v>6833</v>
      </c>
      <c r="I28" s="16">
        <v>7594.33</v>
      </c>
      <c r="J28" s="16">
        <v>3430.98</v>
      </c>
      <c r="K28" s="16">
        <v>6548.75</v>
      </c>
      <c r="L28" s="16">
        <v>6867.41</v>
      </c>
      <c r="M28" s="16">
        <v>8151.66</v>
      </c>
      <c r="N28" s="16">
        <v>6735.21</v>
      </c>
    </row>
    <row r="29" spans="2:14" x14ac:dyDescent="0.25">
      <c r="B29" s="16" t="s">
        <v>53</v>
      </c>
      <c r="C29" s="16">
        <v>126227.45</v>
      </c>
      <c r="D29" s="16">
        <v>96764.7</v>
      </c>
      <c r="E29" s="16">
        <v>99715.839999999997</v>
      </c>
      <c r="F29" s="16">
        <v>60311.79</v>
      </c>
      <c r="G29" s="16">
        <v>115344.67</v>
      </c>
      <c r="H29" s="16">
        <v>143788.68</v>
      </c>
      <c r="I29" s="16">
        <v>53867.66</v>
      </c>
      <c r="J29" s="16">
        <v>49264.11</v>
      </c>
      <c r="K29" s="16">
        <v>145039.48000000001</v>
      </c>
      <c r="L29" s="16">
        <v>59015.78</v>
      </c>
      <c r="M29" s="16">
        <v>46281.33</v>
      </c>
      <c r="N29" s="16">
        <v>44617.31</v>
      </c>
    </row>
    <row r="30" spans="2:14" x14ac:dyDescent="0.25">
      <c r="B30" s="16" t="s">
        <v>54</v>
      </c>
      <c r="C30" s="16">
        <v>8464.9</v>
      </c>
      <c r="D30" s="16">
        <v>6274.28</v>
      </c>
      <c r="E30" s="16">
        <v>4664.3</v>
      </c>
      <c r="F30" s="16">
        <v>5223.9399999999996</v>
      </c>
      <c r="G30" s="16">
        <v>5512.45</v>
      </c>
      <c r="H30" s="16">
        <v>7699.59</v>
      </c>
      <c r="I30" s="16">
        <v>8893.0400000000009</v>
      </c>
      <c r="J30" s="16">
        <v>2952.4</v>
      </c>
      <c r="K30" s="16">
        <v>4918.55</v>
      </c>
      <c r="L30" s="16">
        <v>6680.97</v>
      </c>
      <c r="M30" s="16">
        <v>4038.94</v>
      </c>
      <c r="N30" s="16">
        <v>3719.5</v>
      </c>
    </row>
    <row r="31" spans="2:14" x14ac:dyDescent="0.25">
      <c r="B31" s="16" t="s">
        <v>55</v>
      </c>
      <c r="C31" s="16">
        <v>30023.33</v>
      </c>
      <c r="D31" s="16">
        <v>19484.59</v>
      </c>
      <c r="E31" s="16">
        <v>15340.78</v>
      </c>
      <c r="F31" s="16">
        <v>13157.29</v>
      </c>
      <c r="G31" s="16">
        <v>15909.3</v>
      </c>
      <c r="H31" s="16">
        <v>31814.85</v>
      </c>
      <c r="I31" s="16">
        <v>19103.91</v>
      </c>
      <c r="J31" s="16">
        <v>12832.67</v>
      </c>
      <c r="K31" s="16">
        <v>28754.79</v>
      </c>
      <c r="L31" s="16">
        <v>15244.49</v>
      </c>
      <c r="M31" s="16">
        <v>13180.21</v>
      </c>
      <c r="N31" s="16">
        <v>12269.51</v>
      </c>
    </row>
    <row r="32" spans="2:14" x14ac:dyDescent="0.25">
      <c r="B32" s="16" t="s">
        <v>56</v>
      </c>
      <c r="C32" s="16">
        <v>123886.1</v>
      </c>
      <c r="D32" s="16">
        <v>80610.350000000006</v>
      </c>
      <c r="E32" s="16">
        <v>56486.71</v>
      </c>
      <c r="F32" s="16">
        <v>46539.199999999997</v>
      </c>
      <c r="G32" s="16">
        <v>59746.91</v>
      </c>
      <c r="H32" s="16">
        <v>97977.39</v>
      </c>
      <c r="I32" s="16">
        <v>80289.490000000005</v>
      </c>
      <c r="J32" s="16">
        <v>40010.629999999997</v>
      </c>
      <c r="K32" s="16">
        <v>65653.41</v>
      </c>
      <c r="L32" s="16">
        <v>57528.97</v>
      </c>
      <c r="M32" s="16">
        <v>46736.14</v>
      </c>
      <c r="N32" s="16">
        <v>38855.660000000003</v>
      </c>
    </row>
    <row r="33" spans="2:14" x14ac:dyDescent="0.25">
      <c r="B33" s="16" t="s">
        <v>57</v>
      </c>
      <c r="C33" s="16">
        <v>17708.39</v>
      </c>
      <c r="D33" s="16">
        <v>12899.57</v>
      </c>
      <c r="E33" s="16">
        <v>10619.08</v>
      </c>
      <c r="F33" s="16">
        <v>9777.06</v>
      </c>
      <c r="G33" s="16">
        <v>10958.43</v>
      </c>
      <c r="H33" s="16">
        <v>14189.92</v>
      </c>
      <c r="I33" s="16">
        <v>12645.3</v>
      </c>
      <c r="J33" s="16">
        <v>6936.13</v>
      </c>
      <c r="K33" s="16">
        <v>9270.74</v>
      </c>
      <c r="L33" s="16">
        <v>11352.23</v>
      </c>
      <c r="M33" s="16">
        <v>8455.0300000000007</v>
      </c>
      <c r="N33" s="16">
        <v>7703.61</v>
      </c>
    </row>
    <row r="34" spans="2:14" x14ac:dyDescent="0.25">
      <c r="B34" s="16" t="s">
        <v>58</v>
      </c>
      <c r="C34" s="16">
        <v>9360.57</v>
      </c>
      <c r="D34" s="16">
        <v>6815.2</v>
      </c>
      <c r="E34" s="16">
        <v>6091.24</v>
      </c>
      <c r="F34" s="16">
        <v>6446.71</v>
      </c>
      <c r="G34" s="16">
        <v>7165.93</v>
      </c>
      <c r="H34" s="16">
        <v>8732.2900000000009</v>
      </c>
      <c r="I34" s="16">
        <v>8456.65</v>
      </c>
      <c r="J34" s="16">
        <v>5090.93</v>
      </c>
      <c r="K34" s="16">
        <v>7315.4</v>
      </c>
      <c r="L34" s="16">
        <v>2768.37</v>
      </c>
      <c r="M34" s="16">
        <v>7878</v>
      </c>
      <c r="N34" s="16">
        <v>6232.12</v>
      </c>
    </row>
    <row r="35" spans="2:14" x14ac:dyDescent="0.25">
      <c r="B35" s="16" t="s">
        <v>59</v>
      </c>
      <c r="C35" s="16">
        <v>9232.23</v>
      </c>
      <c r="D35" s="16">
        <v>14767.47</v>
      </c>
      <c r="E35" s="16">
        <v>23876.15</v>
      </c>
      <c r="F35" s="16">
        <v>9822.4699999999993</v>
      </c>
      <c r="G35" s="16">
        <v>5534.55</v>
      </c>
      <c r="H35" s="16">
        <v>6849.73</v>
      </c>
      <c r="I35" s="16">
        <v>5736.67</v>
      </c>
      <c r="J35" s="16">
        <v>3116.76</v>
      </c>
      <c r="K35" s="16">
        <v>4818.49</v>
      </c>
      <c r="L35" s="16">
        <v>5935.16</v>
      </c>
      <c r="M35" s="16">
        <v>4611.96</v>
      </c>
      <c r="N35" s="16">
        <v>3974.65</v>
      </c>
    </row>
    <row r="36" spans="2:14" x14ac:dyDescent="0.25">
      <c r="B36" s="16" t="s">
        <v>60</v>
      </c>
      <c r="C36" s="16">
        <v>83999.17</v>
      </c>
      <c r="D36" s="16">
        <v>51513.13</v>
      </c>
      <c r="E36" s="16">
        <v>47722.18</v>
      </c>
      <c r="F36" s="16">
        <v>39777.589999999997</v>
      </c>
      <c r="G36" s="16">
        <v>55207.1</v>
      </c>
      <c r="H36" s="16">
        <v>100194.6</v>
      </c>
      <c r="I36" s="16">
        <v>50477.91</v>
      </c>
      <c r="J36" s="16">
        <v>42742.79</v>
      </c>
      <c r="K36" s="16">
        <v>87874.3</v>
      </c>
      <c r="L36" s="16">
        <v>83806.62</v>
      </c>
      <c r="M36" s="16">
        <v>42593.93</v>
      </c>
      <c r="N36" s="16">
        <v>48474.19</v>
      </c>
    </row>
    <row r="37" spans="2:14" x14ac:dyDescent="0.25">
      <c r="B37" s="16" t="s">
        <v>61</v>
      </c>
      <c r="C37" s="16">
        <v>10561.11</v>
      </c>
      <c r="D37" s="16">
        <v>7074.57</v>
      </c>
      <c r="E37" s="16">
        <v>6748.85</v>
      </c>
      <c r="F37" s="16">
        <v>6840.15</v>
      </c>
      <c r="G37" s="16">
        <v>9876.09</v>
      </c>
      <c r="H37" s="16">
        <v>9682.19</v>
      </c>
      <c r="I37" s="16">
        <v>10777.56</v>
      </c>
      <c r="J37" s="16">
        <v>5768.93</v>
      </c>
      <c r="K37" s="16">
        <v>8200.19</v>
      </c>
      <c r="L37" s="16">
        <v>7924.59</v>
      </c>
      <c r="M37" s="16">
        <v>10329.19</v>
      </c>
      <c r="N37" s="16">
        <v>11938.14</v>
      </c>
    </row>
    <row r="38" spans="2:14" x14ac:dyDescent="0.25">
      <c r="B38" s="16" t="s">
        <v>62</v>
      </c>
      <c r="C38" s="16">
        <v>18875.5</v>
      </c>
      <c r="D38" s="16">
        <v>10400.41</v>
      </c>
      <c r="E38" s="16">
        <v>7646.74</v>
      </c>
      <c r="F38" s="16">
        <v>8715.74</v>
      </c>
      <c r="G38" s="16">
        <v>5923.5</v>
      </c>
      <c r="H38" s="16">
        <v>13690.75</v>
      </c>
      <c r="I38" s="16">
        <v>23651.11</v>
      </c>
      <c r="J38" s="16">
        <v>12062.46</v>
      </c>
      <c r="K38" s="16">
        <v>16747.740000000002</v>
      </c>
      <c r="L38" s="16">
        <v>22722.06</v>
      </c>
      <c r="M38" s="16">
        <v>11914.58</v>
      </c>
      <c r="N38" s="16">
        <v>14803</v>
      </c>
    </row>
    <row r="39" spans="2:14" x14ac:dyDescent="0.25">
      <c r="B39" s="16" t="s">
        <v>63</v>
      </c>
      <c r="C39" s="16">
        <v>18962.13</v>
      </c>
      <c r="D39" s="16">
        <v>13328.8</v>
      </c>
      <c r="E39" s="16">
        <v>12043.82</v>
      </c>
      <c r="F39" s="16">
        <v>9581.4</v>
      </c>
      <c r="G39" s="16">
        <v>9507.81</v>
      </c>
      <c r="H39" s="16">
        <v>16088.94</v>
      </c>
      <c r="I39" s="16">
        <v>17411.59</v>
      </c>
      <c r="J39" s="16">
        <v>11456.42</v>
      </c>
      <c r="K39" s="16">
        <v>13161.85</v>
      </c>
      <c r="L39" s="16">
        <v>17830.330000000002</v>
      </c>
      <c r="M39" s="16">
        <v>10198.98</v>
      </c>
      <c r="N39" s="16">
        <v>12041.99</v>
      </c>
    </row>
    <row r="40" spans="2:14" x14ac:dyDescent="0.25">
      <c r="B40" s="16" t="s">
        <v>64</v>
      </c>
      <c r="C40" s="16">
        <v>6537.48</v>
      </c>
      <c r="D40" s="16">
        <v>4537.16</v>
      </c>
      <c r="E40" s="16">
        <v>3460.07</v>
      </c>
      <c r="F40" s="16">
        <v>3621.04</v>
      </c>
      <c r="G40" s="16">
        <v>3862.15</v>
      </c>
      <c r="H40" s="16">
        <v>5123.8900000000003</v>
      </c>
      <c r="I40" s="16">
        <v>5549.83</v>
      </c>
      <c r="J40" s="16">
        <v>2166.4299999999998</v>
      </c>
      <c r="K40" s="16">
        <v>3749.64</v>
      </c>
      <c r="L40" s="16">
        <v>4231.82</v>
      </c>
      <c r="M40" s="16">
        <v>2913.85</v>
      </c>
      <c r="N40" s="16">
        <v>3171</v>
      </c>
    </row>
    <row r="41" spans="2:14" x14ac:dyDescent="0.25">
      <c r="B41" s="16" t="s">
        <v>65</v>
      </c>
      <c r="C41" s="16">
        <v>10740.53</v>
      </c>
      <c r="D41" s="16">
        <v>7157.01</v>
      </c>
      <c r="E41" s="16">
        <v>3674.69</v>
      </c>
      <c r="F41" s="16">
        <v>6240.96</v>
      </c>
      <c r="G41" s="16">
        <v>4337.1099999999997</v>
      </c>
      <c r="H41" s="16">
        <v>5000.0600000000004</v>
      </c>
      <c r="I41" s="16">
        <v>6311.68</v>
      </c>
      <c r="J41" s="16">
        <v>2846.37</v>
      </c>
      <c r="K41" s="16">
        <v>4281.6499999999996</v>
      </c>
      <c r="L41" s="16">
        <v>8124.69</v>
      </c>
      <c r="M41" s="16">
        <v>9187.9699999999993</v>
      </c>
      <c r="N41" s="16">
        <v>6326.12</v>
      </c>
    </row>
    <row r="42" spans="2:14" x14ac:dyDescent="0.25">
      <c r="B42" s="16" t="s">
        <v>66</v>
      </c>
      <c r="C42" s="16">
        <v>29127.58</v>
      </c>
      <c r="D42" s="16">
        <v>18691.95</v>
      </c>
      <c r="E42" s="16">
        <v>20526.009999999998</v>
      </c>
      <c r="F42" s="16">
        <v>13301.47</v>
      </c>
      <c r="G42" s="16">
        <v>18429.48</v>
      </c>
      <c r="H42" s="16">
        <v>41985.16</v>
      </c>
      <c r="I42" s="16">
        <v>26862.66</v>
      </c>
      <c r="J42" s="16">
        <v>26220.74</v>
      </c>
      <c r="K42" s="16">
        <v>37246.69</v>
      </c>
      <c r="L42" s="16">
        <v>18171.77</v>
      </c>
      <c r="M42" s="16">
        <v>20462.240000000002</v>
      </c>
      <c r="N42" s="16">
        <v>21104.32</v>
      </c>
    </row>
    <row r="43" spans="2:14" x14ac:dyDescent="0.25">
      <c r="B43" s="16" t="s">
        <v>67</v>
      </c>
      <c r="C43" s="16">
        <v>15874.96</v>
      </c>
      <c r="D43" s="16">
        <v>9493.8700000000008</v>
      </c>
      <c r="E43" s="16">
        <v>8750.68</v>
      </c>
      <c r="F43" s="16">
        <v>8360.6200000000008</v>
      </c>
      <c r="G43" s="16">
        <v>10132.66</v>
      </c>
      <c r="H43" s="16">
        <v>13566.3</v>
      </c>
      <c r="I43" s="16">
        <v>16112</v>
      </c>
      <c r="J43" s="16">
        <v>12104.41</v>
      </c>
      <c r="K43" s="16">
        <v>13486.41</v>
      </c>
      <c r="L43" s="16">
        <v>20262.599999999999</v>
      </c>
      <c r="M43" s="16">
        <v>11536.39</v>
      </c>
      <c r="N43" s="16">
        <v>12357.64</v>
      </c>
    </row>
    <row r="44" spans="2:14" x14ac:dyDescent="0.25">
      <c r="B44" s="16" t="s">
        <v>68</v>
      </c>
      <c r="C44" s="16">
        <v>8162.82</v>
      </c>
      <c r="D44" s="16">
        <v>6528.96</v>
      </c>
      <c r="E44" s="16">
        <v>4976.1000000000004</v>
      </c>
      <c r="F44" s="16">
        <v>4660.17</v>
      </c>
      <c r="G44" s="16">
        <v>6135.28</v>
      </c>
      <c r="H44" s="16">
        <v>7990.12</v>
      </c>
      <c r="I44" s="16">
        <v>7204.15</v>
      </c>
      <c r="J44" s="16">
        <v>3686.55</v>
      </c>
      <c r="K44" s="16">
        <v>4948.28</v>
      </c>
      <c r="L44" s="16">
        <v>6913.63</v>
      </c>
      <c r="M44" s="16">
        <v>6517.01</v>
      </c>
      <c r="N44" s="16">
        <v>6205.2</v>
      </c>
    </row>
    <row r="45" spans="2:14" x14ac:dyDescent="0.25">
      <c r="B45" s="16" t="s">
        <v>69</v>
      </c>
      <c r="C45" s="16">
        <v>9133.9500000000007</v>
      </c>
      <c r="D45" s="16">
        <v>6550.82</v>
      </c>
      <c r="E45" s="16">
        <v>5359.16</v>
      </c>
      <c r="F45" s="16">
        <v>4794.3900000000003</v>
      </c>
      <c r="G45" s="16">
        <v>5939.6</v>
      </c>
      <c r="H45" s="16">
        <v>7948.74</v>
      </c>
      <c r="I45" s="16">
        <v>7478.6</v>
      </c>
      <c r="J45" s="16">
        <v>4517.13</v>
      </c>
      <c r="K45" s="16">
        <v>6108.36</v>
      </c>
      <c r="L45" s="16">
        <v>7084.8</v>
      </c>
      <c r="M45" s="16">
        <v>5356.96</v>
      </c>
      <c r="N45" s="16">
        <v>4951.08</v>
      </c>
    </row>
    <row r="46" spans="2:14" x14ac:dyDescent="0.25">
      <c r="B46" s="16" t="s">
        <v>70</v>
      </c>
      <c r="C46" s="16">
        <v>42937.35</v>
      </c>
      <c r="D46" s="16">
        <v>35513.54</v>
      </c>
      <c r="E46" s="16">
        <v>26120.32</v>
      </c>
      <c r="F46" s="16">
        <v>24734.68</v>
      </c>
      <c r="G46" s="16">
        <v>28199.22</v>
      </c>
      <c r="H46" s="16">
        <v>43057.54</v>
      </c>
      <c r="I46" s="16">
        <v>51097.440000000002</v>
      </c>
      <c r="J46" s="16">
        <v>16825.63</v>
      </c>
      <c r="K46" s="16">
        <v>31964.36</v>
      </c>
      <c r="L46" s="16">
        <v>46455.78</v>
      </c>
      <c r="M46" s="16">
        <v>23531.46</v>
      </c>
      <c r="N46" s="16">
        <v>21194.35</v>
      </c>
    </row>
    <row r="47" spans="2:14" x14ac:dyDescent="0.25">
      <c r="B47" s="16" t="s">
        <v>71</v>
      </c>
      <c r="C47" s="16">
        <v>28485.06</v>
      </c>
      <c r="D47" s="16">
        <v>18301.04</v>
      </c>
      <c r="E47" s="16">
        <v>14508.88</v>
      </c>
      <c r="F47" s="16">
        <v>15427.09</v>
      </c>
      <c r="G47" s="16">
        <v>14945.28</v>
      </c>
      <c r="H47" s="16">
        <v>20581.12</v>
      </c>
      <c r="I47" s="16">
        <v>21791.88</v>
      </c>
      <c r="J47" s="16">
        <v>11681.79</v>
      </c>
      <c r="K47" s="16">
        <v>13884.36</v>
      </c>
      <c r="L47" s="16">
        <v>22175.41</v>
      </c>
      <c r="M47" s="16">
        <v>20861.8</v>
      </c>
      <c r="N47" s="16">
        <v>20296.87</v>
      </c>
    </row>
    <row r="48" spans="2:14" x14ac:dyDescent="0.25">
      <c r="B48" s="16" t="s">
        <v>72</v>
      </c>
      <c r="C48" s="16">
        <v>20758.28</v>
      </c>
      <c r="D48" s="16">
        <v>12143.73</v>
      </c>
      <c r="E48" s="16">
        <v>11879.47</v>
      </c>
      <c r="F48" s="16">
        <v>7815.08</v>
      </c>
      <c r="G48" s="16">
        <v>4138.96</v>
      </c>
      <c r="H48" s="16">
        <v>24852.26</v>
      </c>
      <c r="I48" s="16">
        <v>13797.59</v>
      </c>
      <c r="J48" s="16">
        <v>14390.06</v>
      </c>
      <c r="K48" s="16">
        <v>23838.67</v>
      </c>
      <c r="L48" s="16">
        <v>16703.89</v>
      </c>
      <c r="M48" s="16">
        <v>17341.55</v>
      </c>
      <c r="N48" s="16">
        <v>15399.56</v>
      </c>
    </row>
    <row r="49" spans="2:14" x14ac:dyDescent="0.25">
      <c r="B49" s="16" t="s">
        <v>73</v>
      </c>
      <c r="C49" s="16">
        <v>15520.23</v>
      </c>
      <c r="D49" s="16">
        <v>12488.17</v>
      </c>
      <c r="E49" s="16">
        <v>9540.3700000000008</v>
      </c>
      <c r="F49" s="16">
        <v>9887.9599999999991</v>
      </c>
      <c r="G49" s="16">
        <v>10861.99</v>
      </c>
      <c r="H49" s="16">
        <v>13520.48</v>
      </c>
      <c r="I49" s="16">
        <v>15359.24</v>
      </c>
      <c r="J49" s="16">
        <v>7657.01</v>
      </c>
      <c r="K49" s="16">
        <v>8026.68</v>
      </c>
      <c r="L49" s="16">
        <v>12433.94</v>
      </c>
      <c r="M49" s="16">
        <v>14134.46</v>
      </c>
      <c r="N49" s="16">
        <v>15420.33</v>
      </c>
    </row>
    <row r="50" spans="2:14" x14ac:dyDescent="0.25">
      <c r="B50" s="16" t="s">
        <v>74</v>
      </c>
      <c r="C50" s="16">
        <v>8197.66</v>
      </c>
      <c r="D50" s="16">
        <v>5885.54</v>
      </c>
      <c r="E50" s="16">
        <v>5602.11</v>
      </c>
      <c r="F50" s="16">
        <v>4794.3900000000003</v>
      </c>
      <c r="G50" s="16">
        <v>5670.38</v>
      </c>
      <c r="H50" s="16">
        <v>7498.68</v>
      </c>
      <c r="I50" s="16">
        <v>5248.45</v>
      </c>
      <c r="J50" s="16">
        <v>3898.32</v>
      </c>
      <c r="K50" s="16">
        <v>5766.81</v>
      </c>
      <c r="L50" s="16">
        <v>4862.6899999999996</v>
      </c>
      <c r="M50" s="16">
        <v>5364.98</v>
      </c>
      <c r="N50" s="16">
        <v>5152.01</v>
      </c>
    </row>
    <row r="51" spans="2:14" x14ac:dyDescent="0.25">
      <c r="B51" s="16" t="s">
        <v>75</v>
      </c>
      <c r="C51" s="16">
        <v>8098.17</v>
      </c>
      <c r="D51" s="16">
        <v>6565.82</v>
      </c>
      <c r="E51" s="16">
        <v>7173.21</v>
      </c>
      <c r="F51" s="16">
        <v>3235.28</v>
      </c>
      <c r="G51" s="16">
        <v>5107.82</v>
      </c>
      <c r="H51" s="16">
        <v>7253.56</v>
      </c>
      <c r="I51" s="16">
        <v>5553.84</v>
      </c>
      <c r="J51" s="16">
        <v>5976</v>
      </c>
      <c r="K51" s="16">
        <v>2162.16</v>
      </c>
      <c r="L51" s="16">
        <v>8342.52</v>
      </c>
      <c r="M51" s="16">
        <v>6695.02</v>
      </c>
      <c r="N51" s="16">
        <v>6076.23</v>
      </c>
    </row>
    <row r="52" spans="2:14" x14ac:dyDescent="0.25">
      <c r="B52" s="16" t="s">
        <v>76</v>
      </c>
      <c r="C52" s="16">
        <v>7124.84</v>
      </c>
      <c r="D52" s="16">
        <v>5528.61</v>
      </c>
      <c r="E52" s="16">
        <v>5353.05</v>
      </c>
      <c r="F52" s="16">
        <v>4964.08</v>
      </c>
      <c r="G52" s="16">
        <v>5484.76</v>
      </c>
      <c r="H52" s="16">
        <v>7814.08</v>
      </c>
      <c r="I52" s="16">
        <v>7014.81</v>
      </c>
      <c r="J52" s="16">
        <v>5329.48</v>
      </c>
      <c r="K52" s="16">
        <v>7329.95</v>
      </c>
      <c r="L52" s="16">
        <v>7179.22</v>
      </c>
      <c r="M52" s="16">
        <v>5653.75</v>
      </c>
      <c r="N52" s="16">
        <v>4467.3999999999996</v>
      </c>
    </row>
    <row r="53" spans="2:14" x14ac:dyDescent="0.25">
      <c r="B53" s="16" t="s">
        <v>77</v>
      </c>
      <c r="C53" s="16">
        <v>10835.7</v>
      </c>
      <c r="D53" s="16">
        <v>6784.47</v>
      </c>
      <c r="E53" s="16">
        <v>7209.65</v>
      </c>
      <c r="F53" s="16">
        <v>6709.09</v>
      </c>
      <c r="G53" s="16">
        <v>7755.85</v>
      </c>
      <c r="H53" s="16">
        <v>12497.42</v>
      </c>
      <c r="I53" s="16">
        <v>7390.19</v>
      </c>
      <c r="J53" s="16">
        <v>8209.92</v>
      </c>
      <c r="K53" s="16">
        <v>13053.96</v>
      </c>
      <c r="L53" s="16">
        <v>10249.200000000001</v>
      </c>
      <c r="M53" s="16">
        <v>11539.07</v>
      </c>
      <c r="N53" s="16">
        <v>11657.6</v>
      </c>
    </row>
    <row r="54" spans="2:14" x14ac:dyDescent="0.25">
      <c r="B54" s="16" t="s">
        <v>78</v>
      </c>
      <c r="C54" s="16">
        <v>37892.18</v>
      </c>
      <c r="D54" s="16">
        <v>42204.86</v>
      </c>
      <c r="E54" s="16">
        <v>26936.07</v>
      </c>
      <c r="F54" s="16">
        <v>24339.119999999999</v>
      </c>
      <c r="G54" s="16">
        <v>36844.25</v>
      </c>
      <c r="H54" s="16">
        <v>47993.72</v>
      </c>
      <c r="I54" s="16">
        <v>47683.87</v>
      </c>
      <c r="J54" s="16">
        <v>53435.12</v>
      </c>
      <c r="K54" s="16">
        <v>53136.959999999999</v>
      </c>
      <c r="L54" s="16">
        <v>53134.87</v>
      </c>
      <c r="M54" s="16">
        <v>48881.81</v>
      </c>
      <c r="N54" s="16">
        <v>50842.27</v>
      </c>
    </row>
    <row r="55" spans="2:14" x14ac:dyDescent="0.25">
      <c r="C55" s="17">
        <f>SUM(C3:C53)</f>
        <v>1692159.4800000002</v>
      </c>
      <c r="D55" s="17">
        <f t="shared" ref="D55:N55" si="0">SUM(D3:D53)</f>
        <v>1285506.8799999999</v>
      </c>
      <c r="E55" s="17">
        <f t="shared" si="0"/>
        <v>1094968.3200000003</v>
      </c>
      <c r="F55" s="17">
        <f t="shared" si="0"/>
        <v>906423.65999999992</v>
      </c>
      <c r="G55" s="17">
        <f t="shared" si="0"/>
        <v>1114792.5800000003</v>
      </c>
      <c r="H55" s="17">
        <f t="shared" si="0"/>
        <v>1790270.85</v>
      </c>
      <c r="I55" s="17">
        <f t="shared" si="0"/>
        <v>1277960.31</v>
      </c>
      <c r="J55" s="17">
        <f t="shared" si="0"/>
        <v>884440.87000000046</v>
      </c>
      <c r="K55" s="17">
        <f t="shared" si="0"/>
        <v>1344184.26</v>
      </c>
      <c r="L55" s="17">
        <f t="shared" si="0"/>
        <v>1138637.1099999994</v>
      </c>
      <c r="M55" s="17">
        <f t="shared" si="0"/>
        <v>927843.79999999981</v>
      </c>
      <c r="N55" s="17">
        <f t="shared" si="0"/>
        <v>798241.05999999982</v>
      </c>
    </row>
    <row r="56" spans="2:14" x14ac:dyDescent="0.25">
      <c r="C56" s="92">
        <f>SUM(C55:E55)</f>
        <v>4072634.6800000006</v>
      </c>
      <c r="D56" s="92"/>
      <c r="E56" s="92"/>
      <c r="F56" s="92">
        <f>SUM(F55:H55)</f>
        <v>3811487.0900000003</v>
      </c>
      <c r="G56" s="92"/>
      <c r="H56" s="92"/>
      <c r="I56" s="92">
        <f>SUM(I55:K55)</f>
        <v>3506585.4400000004</v>
      </c>
      <c r="J56" s="92"/>
      <c r="K56" s="92"/>
      <c r="L56" s="92">
        <f>SUM(L55:N55)</f>
        <v>2864721.9699999988</v>
      </c>
      <c r="M56" s="92"/>
      <c r="N56" s="92"/>
    </row>
  </sheetData>
  <mergeCells count="4">
    <mergeCell ref="C56:E56"/>
    <mergeCell ref="F56:H56"/>
    <mergeCell ref="I56:K56"/>
    <mergeCell ref="L56:N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N56"/>
  <sheetViews>
    <sheetView workbookViewId="0">
      <selection activeCell="A2" sqref="A2:XFD2"/>
    </sheetView>
  </sheetViews>
  <sheetFormatPr defaultRowHeight="13.2" x14ac:dyDescent="0.25"/>
  <cols>
    <col min="2" max="2" width="40.33203125" customWidth="1"/>
    <col min="3" max="3" width="13.44140625" customWidth="1"/>
    <col min="4" max="4" width="12.33203125" customWidth="1"/>
    <col min="5" max="5" width="12" customWidth="1"/>
    <col min="6" max="6" width="11.44140625" customWidth="1"/>
    <col min="7" max="7" width="12.33203125" customWidth="1"/>
    <col min="8" max="8" width="12" customWidth="1"/>
    <col min="9" max="9" width="11.5546875" customWidth="1"/>
    <col min="10" max="10" width="11.44140625" customWidth="1"/>
    <col min="11" max="11" width="11.109375" customWidth="1"/>
    <col min="12" max="12" width="11.44140625" customWidth="1"/>
    <col min="13" max="13" width="11.6640625" customWidth="1"/>
    <col min="14" max="14" width="10.88671875" customWidth="1"/>
  </cols>
  <sheetData>
    <row r="2" spans="2:14" s="22" customFormat="1" x14ac:dyDescent="0.25"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1" t="s">
        <v>19</v>
      </c>
      <c r="H2" s="21" t="s">
        <v>20</v>
      </c>
      <c r="I2" s="21" t="s">
        <v>21</v>
      </c>
      <c r="J2" s="21" t="s">
        <v>22</v>
      </c>
      <c r="K2" s="21" t="s">
        <v>23</v>
      </c>
      <c r="L2" s="21" t="s">
        <v>24</v>
      </c>
      <c r="M2" s="21" t="s">
        <v>25</v>
      </c>
      <c r="N2" s="21" t="s">
        <v>26</v>
      </c>
    </row>
    <row r="3" spans="2:14" x14ac:dyDescent="0.25">
      <c r="B3" s="16" t="s">
        <v>27</v>
      </c>
      <c r="C3" s="16">
        <v>13685.9</v>
      </c>
      <c r="D3" s="16">
        <v>18287.400000000001</v>
      </c>
      <c r="E3" s="16">
        <v>19293.8</v>
      </c>
      <c r="F3" s="16">
        <v>14431</v>
      </c>
      <c r="G3" s="16">
        <v>20464.900000000001</v>
      </c>
      <c r="H3" s="16">
        <v>19561.599999999999</v>
      </c>
      <c r="I3" s="16">
        <v>15594.2</v>
      </c>
      <c r="J3" s="16">
        <v>30302.3</v>
      </c>
      <c r="K3" s="16">
        <v>76418</v>
      </c>
      <c r="L3" s="16">
        <v>62228</v>
      </c>
      <c r="M3" s="16">
        <v>63183</v>
      </c>
      <c r="N3" s="16">
        <v>71423</v>
      </c>
    </row>
    <row r="4" spans="2:14" x14ac:dyDescent="0.25">
      <c r="B4" s="16" t="s">
        <v>28</v>
      </c>
      <c r="C4" s="16">
        <v>2633.62</v>
      </c>
      <c r="D4" s="16">
        <v>2423.98</v>
      </c>
      <c r="E4" s="16">
        <v>2025.82</v>
      </c>
      <c r="F4" s="16">
        <v>3422.86</v>
      </c>
      <c r="G4" s="16">
        <v>2816.68</v>
      </c>
      <c r="H4" s="16">
        <v>2709</v>
      </c>
      <c r="I4" s="16">
        <v>1518</v>
      </c>
      <c r="J4" s="16">
        <v>2201</v>
      </c>
      <c r="K4" s="16">
        <v>5334</v>
      </c>
      <c r="L4" s="16">
        <v>3757</v>
      </c>
      <c r="M4" s="16">
        <v>3793</v>
      </c>
      <c r="N4" s="16">
        <v>4218</v>
      </c>
    </row>
    <row r="5" spans="2:14" x14ac:dyDescent="0.25">
      <c r="B5" s="16" t="s">
        <v>29</v>
      </c>
      <c r="C5" s="16">
        <v>1</v>
      </c>
      <c r="D5" s="16">
        <v>1</v>
      </c>
      <c r="E5" s="16">
        <v>25571.599999999999</v>
      </c>
      <c r="F5" s="16">
        <v>16789.43</v>
      </c>
      <c r="G5" s="16">
        <v>24818.42</v>
      </c>
      <c r="H5" s="16">
        <v>33917.69</v>
      </c>
      <c r="I5" s="16">
        <v>1532</v>
      </c>
      <c r="J5" s="16">
        <v>34207.160000000003</v>
      </c>
      <c r="K5" s="16">
        <v>53806.2</v>
      </c>
      <c r="L5" s="16">
        <v>41915.56</v>
      </c>
      <c r="M5" s="16">
        <v>45253.02</v>
      </c>
      <c r="N5" s="16">
        <v>47430.39</v>
      </c>
    </row>
    <row r="6" spans="2:14" x14ac:dyDescent="0.25">
      <c r="B6" s="16" t="s">
        <v>30</v>
      </c>
      <c r="C6" s="16">
        <v>2915</v>
      </c>
      <c r="D6" s="16">
        <v>2745</v>
      </c>
      <c r="E6" s="16">
        <v>3495</v>
      </c>
      <c r="F6" s="16">
        <v>2200</v>
      </c>
      <c r="G6" s="16">
        <v>3005</v>
      </c>
      <c r="H6" s="16">
        <v>3265</v>
      </c>
      <c r="I6" s="16">
        <v>1725</v>
      </c>
      <c r="J6" s="16">
        <v>4401.3</v>
      </c>
      <c r="K6" s="16">
        <v>5309.1</v>
      </c>
      <c r="L6" s="16">
        <v>5135.7</v>
      </c>
      <c r="M6" s="16">
        <v>5436.6</v>
      </c>
      <c r="N6" s="16">
        <v>3932.1</v>
      </c>
    </row>
    <row r="7" spans="2:14" x14ac:dyDescent="0.25">
      <c r="B7" s="16" t="s">
        <v>31</v>
      </c>
      <c r="C7" s="16">
        <v>5052.58</v>
      </c>
      <c r="D7" s="16">
        <v>4302.46</v>
      </c>
      <c r="E7" s="16">
        <v>3427.49</v>
      </c>
      <c r="F7" s="16">
        <v>3757.59</v>
      </c>
      <c r="G7" s="16">
        <v>4678.2700000000004</v>
      </c>
      <c r="H7" s="16">
        <v>5906.52</v>
      </c>
      <c r="I7" s="16">
        <v>4670.13</v>
      </c>
      <c r="J7" s="16">
        <v>5654.29</v>
      </c>
      <c r="K7" s="16">
        <v>10246.4</v>
      </c>
      <c r="L7" s="16">
        <v>11153.79</v>
      </c>
      <c r="M7" s="16">
        <v>8860.85</v>
      </c>
      <c r="N7" s="16">
        <v>9986.5</v>
      </c>
    </row>
    <row r="8" spans="2:14" x14ac:dyDescent="0.25">
      <c r="B8" s="16" t="s">
        <v>32</v>
      </c>
      <c r="C8" s="16">
        <v>3129.15</v>
      </c>
      <c r="D8" s="16">
        <v>2421.64</v>
      </c>
      <c r="E8" s="16">
        <v>2334.62</v>
      </c>
      <c r="F8" s="16">
        <v>2316.2600000000002</v>
      </c>
      <c r="G8" s="16">
        <v>2923.91</v>
      </c>
      <c r="H8" s="16">
        <v>2852.08</v>
      </c>
      <c r="I8" s="16">
        <v>2065.25</v>
      </c>
      <c r="J8" s="16">
        <v>3342.66</v>
      </c>
      <c r="K8" s="16">
        <v>5638.36</v>
      </c>
      <c r="L8" s="16">
        <v>4671.53</v>
      </c>
      <c r="M8" s="16">
        <v>4430.18</v>
      </c>
      <c r="N8" s="16">
        <v>4797.47</v>
      </c>
    </row>
    <row r="9" spans="2:14" x14ac:dyDescent="0.25">
      <c r="B9" s="16" t="s">
        <v>33</v>
      </c>
      <c r="C9" s="16">
        <v>1651.5</v>
      </c>
      <c r="D9" s="16">
        <v>1417</v>
      </c>
      <c r="E9" s="16">
        <v>2171.0100000000002</v>
      </c>
      <c r="F9" s="16">
        <v>1239.49</v>
      </c>
      <c r="G9" s="16">
        <v>1799.51</v>
      </c>
      <c r="H9" s="16">
        <v>2124</v>
      </c>
      <c r="I9" s="16">
        <v>1955</v>
      </c>
      <c r="J9" s="16">
        <v>1135</v>
      </c>
      <c r="K9" s="16">
        <v>2904.5</v>
      </c>
      <c r="L9" s="16">
        <v>3008.5</v>
      </c>
      <c r="M9" s="16">
        <v>2448</v>
      </c>
      <c r="N9" s="16">
        <v>3203.49</v>
      </c>
    </row>
    <row r="10" spans="2:14" x14ac:dyDescent="0.25">
      <c r="B10" s="16" t="s">
        <v>34</v>
      </c>
      <c r="C10" s="16">
        <v>5477.4</v>
      </c>
      <c r="D10" s="16">
        <v>6196.5</v>
      </c>
      <c r="E10" s="16">
        <v>8848.5</v>
      </c>
      <c r="F10" s="16">
        <v>6859.5</v>
      </c>
      <c r="G10" s="16">
        <v>6905.4</v>
      </c>
      <c r="H10" s="16">
        <v>7451.1</v>
      </c>
      <c r="I10" s="16">
        <v>5166.3</v>
      </c>
      <c r="J10" s="16">
        <v>4610.3999999999996</v>
      </c>
      <c r="K10" s="16">
        <v>15544.8</v>
      </c>
      <c r="L10" s="16">
        <v>15427.5</v>
      </c>
      <c r="M10" s="16">
        <v>15458.1</v>
      </c>
      <c r="N10" s="16">
        <v>17039.099999999999</v>
      </c>
    </row>
    <row r="11" spans="2:14" x14ac:dyDescent="0.25">
      <c r="B11" s="16" t="s">
        <v>35</v>
      </c>
      <c r="C11" s="16">
        <v>21577.17</v>
      </c>
      <c r="D11" s="16">
        <v>13049.28</v>
      </c>
      <c r="E11" s="16">
        <v>18553.2</v>
      </c>
      <c r="F11" s="16">
        <v>13227.83</v>
      </c>
      <c r="G11" s="16">
        <v>19959.47</v>
      </c>
      <c r="H11" s="16">
        <v>23085.41</v>
      </c>
      <c r="I11" s="16">
        <v>15572.23</v>
      </c>
      <c r="J11" s="16">
        <v>11834.1</v>
      </c>
      <c r="K11" s="16">
        <v>25873.69</v>
      </c>
      <c r="L11" s="16">
        <v>26100.58</v>
      </c>
      <c r="M11" s="16">
        <v>25168.67</v>
      </c>
      <c r="N11" s="16">
        <v>30039.08</v>
      </c>
    </row>
    <row r="12" spans="2:14" x14ac:dyDescent="0.25">
      <c r="B12" s="16" t="s">
        <v>36</v>
      </c>
      <c r="C12" s="16">
        <v>2737</v>
      </c>
      <c r="D12" s="16">
        <v>2636</v>
      </c>
      <c r="E12" s="16">
        <v>2841</v>
      </c>
      <c r="F12" s="16">
        <v>2779</v>
      </c>
      <c r="G12" s="16">
        <v>2481</v>
      </c>
      <c r="H12" s="16">
        <v>2775</v>
      </c>
      <c r="I12" s="16">
        <v>2613</v>
      </c>
      <c r="J12" s="16">
        <v>2840</v>
      </c>
      <c r="K12" s="16">
        <v>5797</v>
      </c>
      <c r="L12" s="16">
        <v>5929</v>
      </c>
      <c r="M12" s="16">
        <v>5115</v>
      </c>
      <c r="N12" s="16">
        <v>4703</v>
      </c>
    </row>
    <row r="13" spans="2:14" x14ac:dyDescent="0.25">
      <c r="B13" s="16" t="s">
        <v>37</v>
      </c>
      <c r="C13" s="16">
        <v>2398</v>
      </c>
      <c r="D13" s="16">
        <v>2025</v>
      </c>
      <c r="E13" s="16">
        <v>1863</v>
      </c>
      <c r="F13" s="16">
        <v>1607</v>
      </c>
      <c r="G13" s="16">
        <v>312.24</v>
      </c>
      <c r="H13" s="16">
        <v>2022</v>
      </c>
      <c r="I13" s="16">
        <v>1784</v>
      </c>
      <c r="J13" s="16">
        <v>1065</v>
      </c>
      <c r="K13" s="16">
        <v>2087</v>
      </c>
      <c r="L13" s="16">
        <v>2747</v>
      </c>
      <c r="M13" s="16">
        <v>2236</v>
      </c>
      <c r="N13" s="16">
        <v>2480</v>
      </c>
    </row>
    <row r="14" spans="2:14" x14ac:dyDescent="0.25">
      <c r="B14" s="16" t="s">
        <v>38</v>
      </c>
      <c r="C14" s="16">
        <v>7681.93</v>
      </c>
      <c r="D14" s="16">
        <v>8586.0300000000007</v>
      </c>
      <c r="E14" s="16">
        <v>10437.700000000001</v>
      </c>
      <c r="F14" s="16">
        <v>11000.97</v>
      </c>
      <c r="G14" s="16">
        <v>9331.82</v>
      </c>
      <c r="H14" s="16">
        <v>11315.32</v>
      </c>
      <c r="I14" s="16">
        <v>8985.9500000000007</v>
      </c>
      <c r="J14" s="16">
        <v>7834.82</v>
      </c>
      <c r="K14" s="16">
        <v>10469.799999999999</v>
      </c>
      <c r="L14" s="16">
        <v>2390.6999999999998</v>
      </c>
      <c r="M14" s="16">
        <v>2072.1999999999998</v>
      </c>
      <c r="N14" s="16">
        <v>2305.39</v>
      </c>
    </row>
    <row r="15" spans="2:14" x14ac:dyDescent="0.25">
      <c r="B15" s="16" t="s">
        <v>39</v>
      </c>
      <c r="C15" s="16">
        <v>1701.9</v>
      </c>
      <c r="D15" s="16">
        <v>1763</v>
      </c>
      <c r="E15" s="16">
        <v>2128</v>
      </c>
      <c r="F15" s="16">
        <v>1646.4</v>
      </c>
      <c r="G15" s="16">
        <v>2568.3000000000002</v>
      </c>
      <c r="H15" s="16">
        <v>1928</v>
      </c>
      <c r="I15" s="16">
        <v>1593</v>
      </c>
      <c r="J15" s="16">
        <v>1942.8</v>
      </c>
      <c r="K15" s="16">
        <v>2759.7</v>
      </c>
      <c r="L15" s="16">
        <v>2686.02</v>
      </c>
      <c r="M15" s="16">
        <v>2729.1</v>
      </c>
      <c r="N15" s="16">
        <v>2850</v>
      </c>
    </row>
    <row r="16" spans="2:14" x14ac:dyDescent="0.25">
      <c r="B16" s="16" t="s">
        <v>40</v>
      </c>
      <c r="C16" s="16">
        <v>10083.469999999999</v>
      </c>
      <c r="D16" s="16">
        <v>8290</v>
      </c>
      <c r="E16" s="16">
        <v>9042</v>
      </c>
      <c r="F16" s="16">
        <v>2629</v>
      </c>
      <c r="G16" s="16">
        <v>7773.83</v>
      </c>
      <c r="H16" s="16">
        <v>8716.73</v>
      </c>
      <c r="I16" s="16">
        <v>5536</v>
      </c>
      <c r="J16" s="16">
        <v>9751.32</v>
      </c>
      <c r="K16" s="16">
        <v>16117.52</v>
      </c>
      <c r="L16" s="16">
        <v>10395.9</v>
      </c>
      <c r="M16" s="16">
        <v>15732.75</v>
      </c>
      <c r="N16" s="16">
        <v>15653.6</v>
      </c>
    </row>
    <row r="17" spans="2:14" x14ac:dyDescent="0.25">
      <c r="B17" s="16" t="s">
        <v>41</v>
      </c>
      <c r="C17" s="16">
        <v>2905</v>
      </c>
      <c r="D17" s="16">
        <v>2965</v>
      </c>
      <c r="E17" s="16">
        <v>2742</v>
      </c>
      <c r="F17" s="16">
        <v>2789</v>
      </c>
      <c r="G17" s="16">
        <v>2703</v>
      </c>
      <c r="H17" s="16">
        <v>3873</v>
      </c>
      <c r="I17" s="16">
        <v>3864</v>
      </c>
      <c r="J17" s="16">
        <v>2159.3000000000002</v>
      </c>
      <c r="K17" s="16">
        <v>5232</v>
      </c>
      <c r="L17" s="16">
        <v>5020.72</v>
      </c>
      <c r="M17" s="16">
        <v>4336.8</v>
      </c>
      <c r="N17" s="16">
        <v>5018.0600000000004</v>
      </c>
    </row>
    <row r="18" spans="2:14" x14ac:dyDescent="0.25">
      <c r="B18" s="16" t="s">
        <v>42</v>
      </c>
      <c r="C18" s="16">
        <v>3210.65</v>
      </c>
      <c r="D18" s="16">
        <v>2396.36</v>
      </c>
      <c r="E18" s="16">
        <v>2092.8000000000002</v>
      </c>
      <c r="F18" s="16">
        <v>2160.86</v>
      </c>
      <c r="G18" s="16">
        <v>3057.93</v>
      </c>
      <c r="H18" s="16">
        <v>2549.8200000000002</v>
      </c>
      <c r="I18" s="16">
        <v>2395.87</v>
      </c>
      <c r="J18" s="16">
        <v>2425.48</v>
      </c>
      <c r="K18" s="16">
        <v>4932.9799999999996</v>
      </c>
      <c r="L18" s="16">
        <v>4335.4799999999996</v>
      </c>
      <c r="M18" s="16">
        <v>5654.51</v>
      </c>
      <c r="N18" s="16">
        <v>7399.78</v>
      </c>
    </row>
    <row r="19" spans="2:14" x14ac:dyDescent="0.25">
      <c r="B19" s="16" t="s">
        <v>43</v>
      </c>
      <c r="C19" s="16">
        <v>2199.7800000000002</v>
      </c>
      <c r="D19" s="16">
        <v>2277.34</v>
      </c>
      <c r="E19" s="16">
        <v>2364.12</v>
      </c>
      <c r="F19" s="16">
        <v>2367.88</v>
      </c>
      <c r="G19" s="16">
        <v>2939.8</v>
      </c>
      <c r="H19" s="16">
        <v>2653.12</v>
      </c>
      <c r="I19" s="16">
        <v>2166.44</v>
      </c>
      <c r="J19" s="16">
        <v>1526.5</v>
      </c>
      <c r="K19" s="16">
        <v>3251.56</v>
      </c>
      <c r="L19" s="16">
        <v>3029.64</v>
      </c>
      <c r="M19" s="16">
        <v>3451.26</v>
      </c>
      <c r="N19" s="16">
        <v>4214.76</v>
      </c>
    </row>
    <row r="20" spans="2:14" x14ac:dyDescent="0.25">
      <c r="B20" s="16" t="s">
        <v>44</v>
      </c>
      <c r="C20" s="16">
        <v>1050.7</v>
      </c>
      <c r="D20" s="16">
        <v>1126.3</v>
      </c>
      <c r="E20" s="16">
        <v>1282.3</v>
      </c>
      <c r="F20" s="16">
        <v>1352.5</v>
      </c>
      <c r="G20" s="16">
        <v>1336.4</v>
      </c>
      <c r="H20" s="16">
        <v>1819.69</v>
      </c>
      <c r="I20" s="16">
        <v>566.70000000000005</v>
      </c>
      <c r="J20" s="16">
        <v>988.71</v>
      </c>
      <c r="K20" s="16">
        <v>1645.21</v>
      </c>
      <c r="L20" s="16">
        <v>1444.21</v>
      </c>
      <c r="M20" s="16">
        <v>1778.3</v>
      </c>
      <c r="N20" s="16">
        <v>1999.91</v>
      </c>
    </row>
    <row r="21" spans="2:14" x14ac:dyDescent="0.25">
      <c r="B21" s="16" t="s">
        <v>45</v>
      </c>
      <c r="C21" s="16">
        <v>1618</v>
      </c>
      <c r="D21" s="16">
        <v>1512</v>
      </c>
      <c r="E21" s="16">
        <v>1938</v>
      </c>
      <c r="F21" s="16">
        <v>1744</v>
      </c>
      <c r="G21" s="16">
        <v>2094</v>
      </c>
      <c r="H21" s="16">
        <v>1730</v>
      </c>
      <c r="I21" s="16">
        <v>2174</v>
      </c>
      <c r="J21" s="16">
        <v>1802</v>
      </c>
      <c r="K21" s="16">
        <v>2170</v>
      </c>
      <c r="L21" s="16">
        <v>2774</v>
      </c>
      <c r="M21" s="16">
        <v>2344</v>
      </c>
      <c r="N21" s="16">
        <v>2524</v>
      </c>
    </row>
    <row r="22" spans="2:14" x14ac:dyDescent="0.25">
      <c r="B22" s="16" t="s">
        <v>46</v>
      </c>
      <c r="C22" s="16">
        <v>6070.49</v>
      </c>
      <c r="D22" s="16">
        <v>6524.07</v>
      </c>
      <c r="E22" s="16">
        <v>5347.25</v>
      </c>
      <c r="F22" s="16">
        <v>3822.96</v>
      </c>
      <c r="G22" s="16">
        <v>5376.28</v>
      </c>
      <c r="H22" s="16">
        <v>9117.8799999999992</v>
      </c>
      <c r="I22" s="16">
        <v>3913.99</v>
      </c>
      <c r="J22" s="16">
        <v>1492.12</v>
      </c>
      <c r="K22" s="16">
        <v>18712.310000000001</v>
      </c>
      <c r="L22" s="16">
        <v>19326.599999999999</v>
      </c>
      <c r="M22" s="16">
        <v>18729.669999999998</v>
      </c>
      <c r="N22" s="16">
        <v>22109.67</v>
      </c>
    </row>
    <row r="23" spans="2:14" x14ac:dyDescent="0.25">
      <c r="B23" s="16" t="s">
        <v>47</v>
      </c>
      <c r="C23" s="16">
        <v>1064</v>
      </c>
      <c r="D23" s="16">
        <v>792</v>
      </c>
      <c r="E23" s="16">
        <v>1101</v>
      </c>
      <c r="F23" s="16">
        <v>836</v>
      </c>
      <c r="G23" s="16">
        <v>1058</v>
      </c>
      <c r="H23" s="16">
        <v>814</v>
      </c>
      <c r="I23" s="16">
        <v>692</v>
      </c>
      <c r="J23" s="16">
        <v>1673</v>
      </c>
      <c r="K23" s="16">
        <v>3083</v>
      </c>
      <c r="L23" s="16">
        <v>2776</v>
      </c>
      <c r="M23" s="16">
        <v>2472</v>
      </c>
      <c r="N23" s="16">
        <v>3203</v>
      </c>
    </row>
    <row r="24" spans="2:14" x14ac:dyDescent="0.25">
      <c r="B24" s="16" t="s">
        <v>48</v>
      </c>
      <c r="C24" s="16">
        <v>13814</v>
      </c>
      <c r="D24" s="16">
        <v>23789</v>
      </c>
      <c r="E24" s="16">
        <v>16642</v>
      </c>
      <c r="F24" s="16">
        <v>9654.99</v>
      </c>
      <c r="G24" s="16">
        <v>12693.01</v>
      </c>
      <c r="H24" s="16">
        <v>18216</v>
      </c>
      <c r="I24" s="16">
        <v>11149</v>
      </c>
      <c r="J24" s="16">
        <v>34066</v>
      </c>
      <c r="K24" s="16">
        <v>46382</v>
      </c>
      <c r="L24" s="16">
        <v>33344.01</v>
      </c>
      <c r="M24" s="16">
        <v>42109.01</v>
      </c>
      <c r="N24" s="16">
        <v>40045</v>
      </c>
    </row>
    <row r="25" spans="2:14" x14ac:dyDescent="0.25">
      <c r="B25" s="16" t="s">
        <v>49</v>
      </c>
      <c r="C25" s="16">
        <v>4030.04</v>
      </c>
      <c r="D25" s="16">
        <v>3745.44</v>
      </c>
      <c r="E25" s="16">
        <v>4098.3599999999997</v>
      </c>
      <c r="F25" s="16">
        <v>2550</v>
      </c>
      <c r="G25" s="16">
        <v>3567.96</v>
      </c>
      <c r="H25" s="16">
        <v>3886.2</v>
      </c>
      <c r="I25" s="16">
        <v>3227.28</v>
      </c>
      <c r="J25" s="16">
        <v>3706.68</v>
      </c>
      <c r="K25" s="16">
        <v>5950.68</v>
      </c>
      <c r="L25" s="16">
        <v>6458.64</v>
      </c>
      <c r="M25" s="16">
        <v>7588.8</v>
      </c>
      <c r="N25" s="16">
        <v>8231.4</v>
      </c>
    </row>
    <row r="26" spans="2:14" x14ac:dyDescent="0.25">
      <c r="B26" s="16" t="s">
        <v>50</v>
      </c>
      <c r="C26" s="16">
        <v>4054.85</v>
      </c>
      <c r="D26" s="16">
        <v>3710.35</v>
      </c>
      <c r="E26" s="16">
        <v>4951.3</v>
      </c>
      <c r="F26" s="16">
        <v>1604.35</v>
      </c>
      <c r="G26" s="16">
        <v>3841.75</v>
      </c>
      <c r="H26" s="16">
        <v>4637.8999999999996</v>
      </c>
      <c r="I26" s="16">
        <v>3178.9</v>
      </c>
      <c r="J26" s="16">
        <v>4417</v>
      </c>
      <c r="K26" s="16">
        <v>7793.5</v>
      </c>
      <c r="L26" s="16">
        <v>7498.8</v>
      </c>
      <c r="M26" s="16">
        <v>8824.9500000000007</v>
      </c>
      <c r="N26" s="16">
        <v>8622.15</v>
      </c>
    </row>
    <row r="27" spans="2:14" x14ac:dyDescent="0.25">
      <c r="B27" s="16" t="s">
        <v>51</v>
      </c>
      <c r="C27" s="16">
        <v>1428.1</v>
      </c>
      <c r="D27" s="16">
        <v>1290</v>
      </c>
      <c r="E27" s="16">
        <v>1493.1</v>
      </c>
      <c r="F27" s="16">
        <v>1060.8</v>
      </c>
      <c r="G27" s="16">
        <v>1361.19</v>
      </c>
      <c r="H27" s="16">
        <v>1469.7</v>
      </c>
      <c r="I27" s="16">
        <v>813.6</v>
      </c>
      <c r="J27" s="16">
        <v>888.2</v>
      </c>
      <c r="K27" s="16">
        <v>1834.01</v>
      </c>
      <c r="L27" s="16">
        <v>2335.1</v>
      </c>
      <c r="M27" s="16">
        <v>2420</v>
      </c>
      <c r="N27" s="16">
        <v>2396.3000000000002</v>
      </c>
    </row>
    <row r="28" spans="2:14" x14ac:dyDescent="0.25">
      <c r="B28" s="16" t="s">
        <v>52</v>
      </c>
      <c r="C28" s="16">
        <v>7253.56</v>
      </c>
      <c r="D28" s="16">
        <v>6823.6</v>
      </c>
      <c r="E28" s="16">
        <v>6320.17</v>
      </c>
      <c r="F28" s="16">
        <v>3777.62</v>
      </c>
      <c r="G28" s="16">
        <v>3076.33</v>
      </c>
      <c r="H28" s="16">
        <v>5828.08</v>
      </c>
      <c r="I28" s="16">
        <v>3056.03</v>
      </c>
      <c r="J28" s="16">
        <v>5661.89</v>
      </c>
      <c r="K28" s="16">
        <v>8666</v>
      </c>
      <c r="L28" s="16">
        <v>9141.86</v>
      </c>
      <c r="M28" s="16">
        <v>8697.1299999999992</v>
      </c>
      <c r="N28" s="16">
        <v>10583.92</v>
      </c>
    </row>
    <row r="29" spans="2:14" x14ac:dyDescent="0.25">
      <c r="B29" s="16" t="s">
        <v>53</v>
      </c>
      <c r="C29" s="16">
        <v>11415</v>
      </c>
      <c r="D29" s="16">
        <v>24985</v>
      </c>
      <c r="E29" s="16">
        <v>16231</v>
      </c>
      <c r="F29" s="16">
        <v>13070</v>
      </c>
      <c r="G29" s="16">
        <v>12613</v>
      </c>
      <c r="H29" s="16">
        <v>13742.01</v>
      </c>
      <c r="I29" s="16">
        <v>8432.01</v>
      </c>
      <c r="J29" s="16">
        <v>21762</v>
      </c>
      <c r="K29" s="16">
        <v>38616</v>
      </c>
      <c r="L29" s="16">
        <v>38616</v>
      </c>
      <c r="M29" s="16">
        <v>39590.01</v>
      </c>
      <c r="N29" s="16">
        <v>37557.01</v>
      </c>
    </row>
    <row r="30" spans="2:14" x14ac:dyDescent="0.25">
      <c r="B30" s="16" t="s">
        <v>54</v>
      </c>
      <c r="C30" s="16">
        <v>1123</v>
      </c>
      <c r="D30" s="16">
        <v>863</v>
      </c>
      <c r="E30" s="16">
        <v>1605</v>
      </c>
      <c r="F30" s="16">
        <v>960.5</v>
      </c>
      <c r="G30" s="16">
        <v>1565.5</v>
      </c>
      <c r="H30" s="16">
        <v>1523</v>
      </c>
      <c r="I30" s="16">
        <v>1045.67</v>
      </c>
      <c r="J30" s="16">
        <v>775.33</v>
      </c>
      <c r="K30" s="16">
        <v>1905.68</v>
      </c>
      <c r="L30" s="16">
        <v>1856.3</v>
      </c>
      <c r="M30" s="16">
        <v>2058.1</v>
      </c>
      <c r="N30" s="16">
        <v>2371.9</v>
      </c>
    </row>
    <row r="31" spans="2:14" x14ac:dyDescent="0.25">
      <c r="B31" s="16" t="s">
        <v>55</v>
      </c>
      <c r="C31" s="16">
        <v>3333.99</v>
      </c>
      <c r="D31" s="16">
        <v>2538.36</v>
      </c>
      <c r="E31" s="16">
        <v>3244.82</v>
      </c>
      <c r="F31" s="16">
        <v>2181.4699999999998</v>
      </c>
      <c r="G31" s="16">
        <v>4233.24</v>
      </c>
      <c r="H31" s="16">
        <v>4788.6499999999996</v>
      </c>
      <c r="I31" s="16">
        <v>3261.91</v>
      </c>
      <c r="J31" s="16">
        <v>6543.6</v>
      </c>
      <c r="K31" s="16">
        <v>10427.66</v>
      </c>
      <c r="L31" s="16">
        <v>8880.3700000000008</v>
      </c>
      <c r="M31" s="16">
        <v>6479.16</v>
      </c>
      <c r="N31" s="16">
        <v>9373.09</v>
      </c>
    </row>
    <row r="32" spans="2:14" x14ac:dyDescent="0.25">
      <c r="B32" s="16" t="s">
        <v>56</v>
      </c>
      <c r="C32" s="16">
        <v>10115.200000000001</v>
      </c>
      <c r="D32" s="16">
        <v>10751.2</v>
      </c>
      <c r="E32" s="16">
        <v>12803.95</v>
      </c>
      <c r="F32" s="16">
        <v>8962.34</v>
      </c>
      <c r="G32" s="16">
        <v>6944.09</v>
      </c>
      <c r="H32" s="16">
        <v>12367.82</v>
      </c>
      <c r="I32" s="16">
        <v>9584.31</v>
      </c>
      <c r="J32" s="16">
        <v>9142.23</v>
      </c>
      <c r="K32" s="16">
        <v>29139.38</v>
      </c>
      <c r="L32" s="16">
        <v>29736.83</v>
      </c>
      <c r="M32" s="16">
        <v>28522.91</v>
      </c>
      <c r="N32" s="16">
        <v>31088.61</v>
      </c>
    </row>
    <row r="33" spans="2:14" x14ac:dyDescent="0.25">
      <c r="B33" s="16" t="s">
        <v>57</v>
      </c>
      <c r="C33" s="16">
        <v>2500</v>
      </c>
      <c r="D33" s="16">
        <v>1657</v>
      </c>
      <c r="E33" s="16">
        <v>2206</v>
      </c>
      <c r="F33" s="16">
        <v>2237</v>
      </c>
      <c r="G33" s="16">
        <v>2292.4</v>
      </c>
      <c r="H33" s="16">
        <v>2863.6</v>
      </c>
      <c r="I33" s="16">
        <v>2128</v>
      </c>
      <c r="J33" s="16">
        <v>2239.6</v>
      </c>
      <c r="K33" s="16">
        <v>4106.3999999999996</v>
      </c>
      <c r="L33" s="16">
        <v>3920</v>
      </c>
      <c r="M33" s="16">
        <v>3798</v>
      </c>
      <c r="N33" s="16">
        <v>3779</v>
      </c>
    </row>
    <row r="34" spans="2:14" x14ac:dyDescent="0.25">
      <c r="B34" s="16" t="s">
        <v>58</v>
      </c>
      <c r="C34" s="16">
        <v>1066.8</v>
      </c>
      <c r="D34" s="16">
        <v>1128.4000000000001</v>
      </c>
      <c r="E34" s="16">
        <v>1083.4000000000001</v>
      </c>
      <c r="F34" s="16">
        <v>1014.2</v>
      </c>
      <c r="G34" s="16">
        <v>1288.4000000000001</v>
      </c>
      <c r="H34" s="16">
        <v>1452.2</v>
      </c>
      <c r="I34" s="16">
        <v>961.41</v>
      </c>
      <c r="J34" s="16">
        <v>1028.2</v>
      </c>
      <c r="K34" s="16">
        <v>1887.4</v>
      </c>
      <c r="L34" s="16">
        <v>2157.19</v>
      </c>
      <c r="M34" s="16">
        <v>2326.8000000000002</v>
      </c>
      <c r="N34" s="16">
        <v>2560.1999999999998</v>
      </c>
    </row>
    <row r="35" spans="2:14" x14ac:dyDescent="0.25">
      <c r="B35" s="16" t="s">
        <v>59</v>
      </c>
      <c r="C35" s="16">
        <v>22.57</v>
      </c>
      <c r="D35" s="16">
        <v>25.15</v>
      </c>
      <c r="E35" s="16">
        <v>29.7</v>
      </c>
      <c r="F35" s="16">
        <v>22.8</v>
      </c>
      <c r="G35" s="16">
        <v>24.3</v>
      </c>
      <c r="H35" s="16">
        <v>29.15</v>
      </c>
      <c r="I35" s="16">
        <v>21.65</v>
      </c>
      <c r="J35" s="16">
        <v>22.23</v>
      </c>
      <c r="K35" s="16">
        <v>42.87</v>
      </c>
      <c r="L35" s="16">
        <v>40.74</v>
      </c>
      <c r="M35" s="16">
        <v>43.8</v>
      </c>
      <c r="N35" s="16">
        <v>46.83</v>
      </c>
    </row>
    <row r="36" spans="2:14" x14ac:dyDescent="0.25">
      <c r="B36" s="16" t="s">
        <v>60</v>
      </c>
      <c r="C36" s="16">
        <v>7575</v>
      </c>
      <c r="D36" s="16">
        <v>8338</v>
      </c>
      <c r="E36" s="16">
        <v>10571</v>
      </c>
      <c r="F36" s="16">
        <v>8021.96</v>
      </c>
      <c r="G36" s="16">
        <v>71.41</v>
      </c>
      <c r="H36" s="16">
        <v>11608.08</v>
      </c>
      <c r="I36" s="16">
        <v>6300.88</v>
      </c>
      <c r="J36" s="16">
        <v>17092.919999999998</v>
      </c>
      <c r="K36" s="16">
        <v>25142.44</v>
      </c>
      <c r="L36" s="16">
        <v>23179.119999999999</v>
      </c>
      <c r="M36" s="16">
        <v>26682</v>
      </c>
      <c r="N36" s="16">
        <v>152.52000000000001</v>
      </c>
    </row>
    <row r="37" spans="2:14" x14ac:dyDescent="0.25">
      <c r="B37" s="16" t="s">
        <v>61</v>
      </c>
      <c r="C37" s="16">
        <v>1921.46</v>
      </c>
      <c r="D37" s="16">
        <v>1914.06</v>
      </c>
      <c r="E37" s="16">
        <v>2790.16</v>
      </c>
      <c r="F37" s="16">
        <v>1921.09</v>
      </c>
      <c r="G37" s="16">
        <v>1790.3</v>
      </c>
      <c r="H37" s="16">
        <v>2289.09</v>
      </c>
      <c r="I37" s="16">
        <v>1905.99</v>
      </c>
      <c r="J37" s="16">
        <v>1570.32</v>
      </c>
      <c r="K37" s="16">
        <v>2723.71</v>
      </c>
      <c r="L37" s="16">
        <v>3004.93</v>
      </c>
      <c r="M37" s="16">
        <v>2729.69</v>
      </c>
      <c r="N37" s="16">
        <v>2792.8</v>
      </c>
    </row>
    <row r="38" spans="2:14" x14ac:dyDescent="0.25">
      <c r="B38" s="16" t="s">
        <v>62</v>
      </c>
      <c r="C38" s="16">
        <v>3182.4</v>
      </c>
      <c r="D38" s="16">
        <v>3047.8</v>
      </c>
      <c r="E38" s="16">
        <v>3094.8</v>
      </c>
      <c r="F38" s="16">
        <v>3216.2</v>
      </c>
      <c r="G38" s="16">
        <v>2450.4</v>
      </c>
      <c r="H38" s="16">
        <v>3474.79</v>
      </c>
      <c r="I38" s="16">
        <v>2834.8</v>
      </c>
      <c r="J38" s="16">
        <v>2532.8000000000002</v>
      </c>
      <c r="K38" s="16">
        <v>5833</v>
      </c>
      <c r="L38" s="16">
        <v>5880.79</v>
      </c>
      <c r="M38" s="16">
        <v>5105.2</v>
      </c>
      <c r="N38" s="16">
        <v>5833</v>
      </c>
    </row>
    <row r="39" spans="2:14" x14ac:dyDescent="0.25">
      <c r="B39" s="16" t="s">
        <v>63</v>
      </c>
      <c r="C39" s="16">
        <v>2247</v>
      </c>
      <c r="D39" s="16">
        <v>2131</v>
      </c>
      <c r="E39" s="16">
        <v>2396</v>
      </c>
      <c r="F39" s="16">
        <v>2036</v>
      </c>
      <c r="G39" s="16">
        <v>1760</v>
      </c>
      <c r="H39" s="16">
        <v>2509</v>
      </c>
      <c r="I39" s="16">
        <v>2881</v>
      </c>
      <c r="J39" s="16">
        <v>2092</v>
      </c>
      <c r="K39" s="16">
        <v>3971</v>
      </c>
      <c r="L39" s="16">
        <v>4037</v>
      </c>
      <c r="M39" s="16">
        <v>4261</v>
      </c>
      <c r="N39" s="16">
        <v>4337</v>
      </c>
    </row>
    <row r="40" spans="2:14" x14ac:dyDescent="0.25">
      <c r="B40" s="16" t="s">
        <v>64</v>
      </c>
      <c r="C40" s="16">
        <v>752</v>
      </c>
      <c r="D40" s="16">
        <v>548</v>
      </c>
      <c r="E40" s="16">
        <v>734</v>
      </c>
      <c r="F40" s="16">
        <v>808</v>
      </c>
      <c r="G40" s="16">
        <v>708</v>
      </c>
      <c r="H40" s="16">
        <v>988</v>
      </c>
      <c r="I40" s="16">
        <v>864</v>
      </c>
      <c r="J40" s="16">
        <v>454</v>
      </c>
      <c r="K40" s="16">
        <v>1294</v>
      </c>
      <c r="L40" s="16">
        <v>1126</v>
      </c>
      <c r="M40" s="16">
        <v>1210</v>
      </c>
      <c r="N40" s="16">
        <v>1438</v>
      </c>
    </row>
    <row r="41" spans="2:14" x14ac:dyDescent="0.25">
      <c r="B41" s="16" t="s">
        <v>65</v>
      </c>
      <c r="C41" s="16">
        <v>643.20000000000005</v>
      </c>
      <c r="D41" s="16">
        <v>591</v>
      </c>
      <c r="E41" s="16">
        <v>622</v>
      </c>
      <c r="F41" s="16">
        <v>689.8</v>
      </c>
      <c r="G41" s="16">
        <v>705.2</v>
      </c>
      <c r="H41" s="16">
        <v>1293.8</v>
      </c>
      <c r="I41" s="16">
        <v>888.2</v>
      </c>
      <c r="J41" s="16">
        <v>783.01</v>
      </c>
      <c r="K41" s="16">
        <v>1883</v>
      </c>
      <c r="L41" s="16">
        <v>1949.4</v>
      </c>
      <c r="M41" s="16">
        <v>2052.4</v>
      </c>
      <c r="N41" s="16">
        <v>0</v>
      </c>
    </row>
    <row r="42" spans="2:14" x14ac:dyDescent="0.25">
      <c r="B42" s="16" t="s">
        <v>66</v>
      </c>
      <c r="C42" s="16">
        <v>4332.79</v>
      </c>
      <c r="D42" s="16">
        <v>5950.56</v>
      </c>
      <c r="E42" s="16">
        <v>4484.6499999999996</v>
      </c>
      <c r="F42" s="16">
        <v>3906.53</v>
      </c>
      <c r="G42" s="16">
        <v>4571.28</v>
      </c>
      <c r="H42" s="16">
        <v>5937.65</v>
      </c>
      <c r="I42" s="16">
        <v>2457.27</v>
      </c>
      <c r="J42" s="16">
        <v>6489.9</v>
      </c>
      <c r="K42" s="16">
        <v>9932.4599999999991</v>
      </c>
      <c r="L42" s="16">
        <v>10872.15</v>
      </c>
      <c r="M42" s="16">
        <v>8997.42</v>
      </c>
      <c r="N42" s="16">
        <v>10787</v>
      </c>
    </row>
    <row r="43" spans="2:14" x14ac:dyDescent="0.25">
      <c r="B43" s="16" t="s">
        <v>67</v>
      </c>
      <c r="C43" s="16">
        <v>2510.4</v>
      </c>
      <c r="D43" s="16">
        <v>2193.7199999999998</v>
      </c>
      <c r="E43" s="16">
        <v>2781</v>
      </c>
      <c r="F43" s="16">
        <v>2752.6</v>
      </c>
      <c r="G43" s="16">
        <v>2894</v>
      </c>
      <c r="H43" s="16">
        <v>2500</v>
      </c>
      <c r="I43" s="16">
        <v>1656</v>
      </c>
      <c r="J43" s="16">
        <v>2173.08</v>
      </c>
      <c r="K43" s="16">
        <v>3658.8</v>
      </c>
      <c r="L43" s="16">
        <v>3403.88</v>
      </c>
      <c r="M43" s="16">
        <v>3821.6</v>
      </c>
      <c r="N43" s="16">
        <v>3544</v>
      </c>
    </row>
    <row r="44" spans="2:14" x14ac:dyDescent="0.25">
      <c r="B44" s="16" t="s">
        <v>68</v>
      </c>
      <c r="C44" s="16">
        <v>1468</v>
      </c>
      <c r="D44" s="16">
        <v>1616.8</v>
      </c>
      <c r="E44" s="16">
        <v>1344</v>
      </c>
      <c r="F44" s="16">
        <v>1338</v>
      </c>
      <c r="G44" s="16">
        <v>1528</v>
      </c>
      <c r="H44" s="16">
        <v>1766.4</v>
      </c>
      <c r="I44" s="16">
        <v>1016.8</v>
      </c>
      <c r="J44" s="16">
        <v>1147.4000000000001</v>
      </c>
      <c r="K44" s="16">
        <v>2106.5</v>
      </c>
      <c r="L44" s="16">
        <v>2045.7</v>
      </c>
      <c r="M44" s="16">
        <v>2164.6</v>
      </c>
      <c r="N44" s="16">
        <v>2387</v>
      </c>
    </row>
    <row r="45" spans="2:14" x14ac:dyDescent="0.25">
      <c r="B45" s="16" t="s">
        <v>69</v>
      </c>
      <c r="C45" s="16">
        <v>1190</v>
      </c>
      <c r="D45" s="16">
        <v>990</v>
      </c>
      <c r="E45" s="16">
        <v>1490</v>
      </c>
      <c r="F45" s="16">
        <v>1131</v>
      </c>
      <c r="G45" s="16">
        <v>918</v>
      </c>
      <c r="H45" s="16">
        <v>1501</v>
      </c>
      <c r="I45" s="16">
        <v>1015</v>
      </c>
      <c r="J45" s="16">
        <v>1096</v>
      </c>
      <c r="K45" s="16">
        <v>1637</v>
      </c>
      <c r="L45" s="16">
        <v>1717</v>
      </c>
      <c r="M45" s="16">
        <v>1630</v>
      </c>
      <c r="N45" s="16">
        <v>1812</v>
      </c>
    </row>
    <row r="46" spans="2:14" x14ac:dyDescent="0.25">
      <c r="B46" s="16" t="s">
        <v>70</v>
      </c>
      <c r="C46" s="16">
        <v>5260.98</v>
      </c>
      <c r="D46" s="16">
        <v>4383.17</v>
      </c>
      <c r="E46" s="16">
        <v>6239.02</v>
      </c>
      <c r="F46" s="16">
        <v>14912.8</v>
      </c>
      <c r="G46" s="16">
        <v>4953.47</v>
      </c>
      <c r="H46" s="16">
        <v>4769.6000000000004</v>
      </c>
      <c r="I46" s="16">
        <v>4458.84</v>
      </c>
      <c r="J46" s="16">
        <v>4247.96</v>
      </c>
      <c r="K46" s="16">
        <v>12538.78</v>
      </c>
      <c r="L46" s="16">
        <v>14008.13</v>
      </c>
      <c r="M46" s="16">
        <v>12755.01</v>
      </c>
      <c r="N46" s="16">
        <v>14912.8</v>
      </c>
    </row>
    <row r="47" spans="2:14" x14ac:dyDescent="0.25">
      <c r="B47" s="16" t="s">
        <v>71</v>
      </c>
      <c r="C47" s="16">
        <v>3152.21</v>
      </c>
      <c r="D47" s="16">
        <v>2479.0100000000002</v>
      </c>
      <c r="E47" s="16">
        <v>3571.22</v>
      </c>
      <c r="F47" s="16">
        <v>2893.54</v>
      </c>
      <c r="G47" s="16">
        <v>3237.07</v>
      </c>
      <c r="H47" s="16">
        <v>3708.72</v>
      </c>
      <c r="I47" s="16">
        <v>2192.1799999999998</v>
      </c>
      <c r="J47" s="16">
        <v>1601.98</v>
      </c>
      <c r="K47" s="16">
        <v>5049.26</v>
      </c>
      <c r="L47" s="16">
        <v>4484.1000000000004</v>
      </c>
      <c r="M47" s="16">
        <v>4812.6400000000003</v>
      </c>
      <c r="N47" s="16">
        <v>5455.02</v>
      </c>
    </row>
    <row r="48" spans="2:14" x14ac:dyDescent="0.25">
      <c r="B48" s="16" t="s">
        <v>72</v>
      </c>
      <c r="C48" s="16">
        <v>2311.4899999999998</v>
      </c>
      <c r="D48" s="16">
        <v>1919.29</v>
      </c>
      <c r="E48" s="16">
        <v>1602.56</v>
      </c>
      <c r="F48" s="16">
        <v>1800.59</v>
      </c>
      <c r="G48" s="16">
        <v>2363.52</v>
      </c>
      <c r="H48" s="16">
        <v>3372.66</v>
      </c>
      <c r="I48" s="16">
        <v>1353.47</v>
      </c>
      <c r="J48" s="16">
        <v>3690.22</v>
      </c>
      <c r="K48" s="16">
        <v>5455.42</v>
      </c>
      <c r="L48" s="16">
        <v>5376.47</v>
      </c>
      <c r="M48" s="16">
        <v>5223.6099999999997</v>
      </c>
      <c r="N48" s="16">
        <v>5543.5</v>
      </c>
    </row>
    <row r="49" spans="2:14" x14ac:dyDescent="0.25">
      <c r="B49" s="16" t="s">
        <v>73</v>
      </c>
      <c r="C49" s="16">
        <v>2920</v>
      </c>
      <c r="D49" s="16">
        <v>1654.4</v>
      </c>
      <c r="E49" s="16">
        <v>1845.6</v>
      </c>
      <c r="F49" s="16">
        <v>2054.4</v>
      </c>
      <c r="G49" s="16">
        <v>2092.8000000000002</v>
      </c>
      <c r="H49" s="16">
        <v>2468</v>
      </c>
      <c r="I49" s="16">
        <v>1757.6</v>
      </c>
      <c r="J49" s="16">
        <v>1492.8</v>
      </c>
      <c r="K49" s="16">
        <v>3295.2</v>
      </c>
      <c r="L49" s="16">
        <v>3417.6</v>
      </c>
      <c r="M49" s="16">
        <v>3616</v>
      </c>
      <c r="N49" s="16">
        <v>3471.2</v>
      </c>
    </row>
    <row r="50" spans="2:14" x14ac:dyDescent="0.25">
      <c r="B50" s="16" t="s">
        <v>74</v>
      </c>
      <c r="C50" s="16">
        <v>964</v>
      </c>
      <c r="D50" s="16">
        <v>1071</v>
      </c>
      <c r="E50" s="16">
        <v>1431</v>
      </c>
      <c r="F50" s="16">
        <v>834</v>
      </c>
      <c r="G50" s="16">
        <v>1784</v>
      </c>
      <c r="H50" s="16">
        <v>1722</v>
      </c>
      <c r="I50" s="16">
        <v>725</v>
      </c>
      <c r="J50" s="16">
        <v>1105</v>
      </c>
      <c r="K50" s="16">
        <v>2233</v>
      </c>
      <c r="L50" s="16">
        <v>2292</v>
      </c>
      <c r="M50" s="16">
        <v>2193</v>
      </c>
      <c r="N50" s="16">
        <v>2365</v>
      </c>
    </row>
    <row r="51" spans="2:14" x14ac:dyDescent="0.25">
      <c r="B51" s="16" t="s">
        <v>75</v>
      </c>
      <c r="C51" s="16">
        <v>1137</v>
      </c>
      <c r="D51" s="16">
        <v>1206</v>
      </c>
      <c r="E51" s="16">
        <v>1492</v>
      </c>
      <c r="F51" s="16">
        <v>1445</v>
      </c>
      <c r="G51" s="16">
        <v>1200</v>
      </c>
      <c r="H51" s="16">
        <v>1648</v>
      </c>
      <c r="I51" s="16">
        <v>1189</v>
      </c>
      <c r="J51" s="16">
        <v>965</v>
      </c>
      <c r="K51" s="16">
        <v>2111</v>
      </c>
      <c r="L51" s="16">
        <v>2021</v>
      </c>
      <c r="M51" s="16">
        <v>2068</v>
      </c>
      <c r="N51" s="16">
        <v>2013</v>
      </c>
    </row>
    <row r="52" spans="2:14" x14ac:dyDescent="0.25">
      <c r="B52" s="16" t="s">
        <v>76</v>
      </c>
      <c r="C52" s="16">
        <v>1170</v>
      </c>
      <c r="D52" s="16">
        <v>1216</v>
      </c>
      <c r="E52" s="16">
        <v>11832</v>
      </c>
      <c r="F52" s="16">
        <v>987</v>
      </c>
      <c r="G52" s="16">
        <v>1110</v>
      </c>
      <c r="H52" s="16">
        <v>1478</v>
      </c>
      <c r="I52" s="16">
        <v>874</v>
      </c>
      <c r="J52" s="16">
        <v>1152</v>
      </c>
      <c r="K52" s="16">
        <v>1784</v>
      </c>
      <c r="L52" s="16">
        <v>1640</v>
      </c>
      <c r="M52" s="16">
        <v>1437</v>
      </c>
      <c r="N52" s="16">
        <v>1707</v>
      </c>
    </row>
    <row r="53" spans="2:14" x14ac:dyDescent="0.25">
      <c r="B53" s="16" t="s">
        <v>77</v>
      </c>
      <c r="C53" s="16">
        <v>2107</v>
      </c>
      <c r="D53" s="16">
        <v>1869.5</v>
      </c>
      <c r="E53" s="16">
        <v>1900</v>
      </c>
      <c r="F53" s="16">
        <v>1299</v>
      </c>
      <c r="G53" s="16">
        <v>1716</v>
      </c>
      <c r="H53" s="16">
        <v>2603</v>
      </c>
      <c r="I53" s="16">
        <v>1216.5</v>
      </c>
      <c r="J53" s="16">
        <v>2412</v>
      </c>
      <c r="K53" s="16">
        <v>4457</v>
      </c>
      <c r="L53" s="16">
        <v>3760</v>
      </c>
      <c r="M53" s="16">
        <v>3660</v>
      </c>
      <c r="N53" s="16">
        <v>4316.5</v>
      </c>
    </row>
    <row r="54" spans="2:14" x14ac:dyDescent="0.25">
      <c r="B54" s="16" t="s">
        <v>78</v>
      </c>
      <c r="C54" s="16">
        <v>6576.86</v>
      </c>
      <c r="D54" s="16">
        <v>6305.13</v>
      </c>
      <c r="E54" s="16">
        <v>3818.27</v>
      </c>
      <c r="F54" s="16">
        <v>4089.08</v>
      </c>
      <c r="G54" s="16">
        <v>4032.47</v>
      </c>
      <c r="H54" s="16">
        <v>7100.12</v>
      </c>
      <c r="I54" s="16">
        <v>6815.84</v>
      </c>
      <c r="J54" s="16">
        <v>7333.29</v>
      </c>
      <c r="K54" s="16">
        <v>8385.02</v>
      </c>
      <c r="L54" s="16">
        <v>9177.24</v>
      </c>
      <c r="M54" s="16">
        <v>8927.85</v>
      </c>
      <c r="N54" s="16">
        <v>8044.43</v>
      </c>
    </row>
    <row r="55" spans="2:14" x14ac:dyDescent="0.25">
      <c r="C55" s="17">
        <f>SUM(C3:C53)</f>
        <v>203846.27999999997</v>
      </c>
      <c r="D55" s="17">
        <f t="shared" ref="D55:N55" si="0">SUM(D3:D53)</f>
        <v>216163.16999999998</v>
      </c>
      <c r="E55" s="17">
        <f t="shared" si="0"/>
        <v>259830.02</v>
      </c>
      <c r="F55" s="17">
        <f t="shared" si="0"/>
        <v>198123.11000000002</v>
      </c>
      <c r="G55" s="17">
        <f t="shared" si="0"/>
        <v>217758.77999999994</v>
      </c>
      <c r="H55" s="17">
        <f t="shared" si="0"/>
        <v>276629.06</v>
      </c>
      <c r="I55" s="17">
        <f t="shared" si="0"/>
        <v>168529.35999999996</v>
      </c>
      <c r="J55" s="17">
        <f t="shared" si="0"/>
        <v>275540.61</v>
      </c>
      <c r="K55" s="17">
        <f t="shared" si="0"/>
        <v>529190.28</v>
      </c>
      <c r="L55" s="17">
        <f t="shared" si="0"/>
        <v>474454.53999999992</v>
      </c>
      <c r="M55" s="17">
        <f t="shared" si="0"/>
        <v>487560.84999999992</v>
      </c>
      <c r="N55" s="17">
        <f t="shared" si="0"/>
        <v>496053.05000000016</v>
      </c>
    </row>
    <row r="56" spans="2:14" x14ac:dyDescent="0.25">
      <c r="C56" s="92">
        <f>SUM(C55:E55)</f>
        <v>679839.47</v>
      </c>
      <c r="D56" s="92"/>
      <c r="E56" s="92"/>
      <c r="F56" s="92">
        <f>SUM(F55:H55)</f>
        <v>692510.95</v>
      </c>
      <c r="G56" s="92"/>
      <c r="H56" s="92"/>
      <c r="I56" s="92">
        <f>SUM(I55:K55)</f>
        <v>973260.25</v>
      </c>
      <c r="J56" s="92"/>
      <c r="K56" s="92"/>
      <c r="L56" s="92">
        <f>SUM(L55:N55)</f>
        <v>1458068.44</v>
      </c>
      <c r="M56" s="92"/>
      <c r="N56" s="92"/>
    </row>
  </sheetData>
  <mergeCells count="4">
    <mergeCell ref="C56:E56"/>
    <mergeCell ref="F56:H56"/>
    <mergeCell ref="I56:K56"/>
    <mergeCell ref="L56:N5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P56"/>
  <sheetViews>
    <sheetView topLeftCell="A16" zoomScale="80" zoomScaleNormal="80" workbookViewId="0">
      <selection activeCell="A2" sqref="A2:XFD2"/>
    </sheetView>
  </sheetViews>
  <sheetFormatPr defaultRowHeight="13.2" x14ac:dyDescent="0.25"/>
  <cols>
    <col min="2" max="2" width="41" customWidth="1"/>
    <col min="3" max="3" width="11.44140625" customWidth="1"/>
    <col min="4" max="4" width="14.6640625" customWidth="1"/>
    <col min="5" max="5" width="14.5546875" customWidth="1"/>
    <col min="6" max="6" width="12.33203125" customWidth="1"/>
    <col min="7" max="7" width="14" customWidth="1"/>
    <col min="8" max="8" width="13.109375" customWidth="1"/>
    <col min="9" max="9" width="13.5546875" customWidth="1"/>
    <col min="10" max="10" width="13" customWidth="1"/>
    <col min="11" max="11" width="14.88671875" customWidth="1"/>
    <col min="12" max="13" width="13.88671875" customWidth="1"/>
    <col min="14" max="14" width="13.33203125" customWidth="1"/>
    <col min="15" max="15" width="10.88671875" customWidth="1"/>
    <col min="16" max="16" width="14.21875" customWidth="1"/>
  </cols>
  <sheetData>
    <row r="2" spans="2:16" s="22" customFormat="1" x14ac:dyDescent="0.25"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1" t="s">
        <v>19</v>
      </c>
      <c r="H2" s="21" t="s">
        <v>20</v>
      </c>
      <c r="I2" s="21" t="s">
        <v>21</v>
      </c>
      <c r="J2" s="21" t="s">
        <v>22</v>
      </c>
      <c r="K2" s="21" t="s">
        <v>23</v>
      </c>
      <c r="L2" s="21" t="s">
        <v>24</v>
      </c>
      <c r="M2" s="21" t="s">
        <v>25</v>
      </c>
      <c r="N2" s="21" t="s">
        <v>26</v>
      </c>
      <c r="O2" s="21" t="s">
        <v>13</v>
      </c>
      <c r="P2" s="21" t="s">
        <v>85</v>
      </c>
    </row>
    <row r="3" spans="2:16" x14ac:dyDescent="0.25">
      <c r="B3" s="16" t="s">
        <v>27</v>
      </c>
      <c r="C3" s="16">
        <v>57922.080000000002</v>
      </c>
      <c r="D3" s="16">
        <v>89274.01</v>
      </c>
      <c r="E3" s="16">
        <v>90853.92</v>
      </c>
      <c r="F3" s="16">
        <v>63528.02</v>
      </c>
      <c r="G3" s="16">
        <v>102132.83</v>
      </c>
      <c r="H3" s="16">
        <v>87902.39</v>
      </c>
      <c r="I3" s="16">
        <v>67154.429999999993</v>
      </c>
      <c r="J3" s="16">
        <v>176054.23</v>
      </c>
      <c r="K3" s="16">
        <v>393292.08</v>
      </c>
      <c r="L3" s="16">
        <v>315950.51</v>
      </c>
      <c r="M3" s="16">
        <v>327532.71999999997</v>
      </c>
      <c r="N3" s="16">
        <v>428516.22</v>
      </c>
      <c r="O3" s="16">
        <f>SUM(C3:N3)</f>
        <v>2200113.44</v>
      </c>
      <c r="P3" s="16">
        <f>1.1*O3</f>
        <v>2420124.784</v>
      </c>
    </row>
    <row r="4" spans="2:16" x14ac:dyDescent="0.25">
      <c r="B4" s="16" t="s">
        <v>28</v>
      </c>
      <c r="C4" s="16">
        <v>11032.51</v>
      </c>
      <c r="D4" s="16">
        <v>10663.33</v>
      </c>
      <c r="E4" s="16">
        <v>9280.73</v>
      </c>
      <c r="F4" s="16">
        <v>14941.41</v>
      </c>
      <c r="G4" s="16">
        <v>12155.92</v>
      </c>
      <c r="H4" s="16">
        <v>11703.98</v>
      </c>
      <c r="I4" s="16">
        <v>6705.25</v>
      </c>
      <c r="J4" s="16">
        <v>10122.48</v>
      </c>
      <c r="K4" s="16">
        <v>24055.68</v>
      </c>
      <c r="L4" s="16">
        <v>17042.38</v>
      </c>
      <c r="M4" s="16">
        <v>17202.490000000002</v>
      </c>
      <c r="N4" s="16">
        <v>22191.360000000001</v>
      </c>
      <c r="O4" s="16">
        <f t="shared" ref="O4:O55" si="0">SUM(C4:N4)</f>
        <v>167097.51999999996</v>
      </c>
      <c r="P4" s="16">
        <f t="shared" ref="P4:P55" si="1">1.1*O4</f>
        <v>183807.27199999997</v>
      </c>
    </row>
    <row r="5" spans="2:16" x14ac:dyDescent="0.25">
      <c r="B5" s="16" t="s">
        <v>29</v>
      </c>
      <c r="C5" s="16">
        <v>94182.04</v>
      </c>
      <c r="D5" s="16">
        <v>136800</v>
      </c>
      <c r="E5" s="16">
        <v>118874.76</v>
      </c>
      <c r="F5" s="16">
        <v>76407.89</v>
      </c>
      <c r="G5" s="16">
        <v>124725.75999999999</v>
      </c>
      <c r="H5" s="16">
        <v>172129.51</v>
      </c>
      <c r="I5" s="16">
        <v>87977.14</v>
      </c>
      <c r="J5" s="16">
        <v>184958.11</v>
      </c>
      <c r="K5" s="16">
        <v>260861.52</v>
      </c>
      <c r="L5" s="16">
        <v>233471.14</v>
      </c>
      <c r="M5" s="16">
        <v>231738.85</v>
      </c>
      <c r="N5" s="16">
        <v>271241.73</v>
      </c>
      <c r="O5" s="16">
        <f t="shared" si="0"/>
        <v>1993368.4500000002</v>
      </c>
      <c r="P5" s="16">
        <f t="shared" si="1"/>
        <v>2192705.2950000004</v>
      </c>
    </row>
    <row r="6" spans="2:16" x14ac:dyDescent="0.25">
      <c r="B6" s="16" t="s">
        <v>30</v>
      </c>
      <c r="C6" s="16">
        <v>12047.37</v>
      </c>
      <c r="D6" s="16">
        <v>11364.28</v>
      </c>
      <c r="E6" s="16">
        <v>14377.99</v>
      </c>
      <c r="F6" s="16">
        <v>9567.66</v>
      </c>
      <c r="G6" s="16">
        <v>12946.3</v>
      </c>
      <c r="H6" s="16">
        <v>14037.53</v>
      </c>
      <c r="I6" s="16">
        <v>7574.06</v>
      </c>
      <c r="J6" s="16">
        <v>23604.27</v>
      </c>
      <c r="K6" s="16">
        <v>27972.79</v>
      </c>
      <c r="L6" s="16">
        <v>26914.52</v>
      </c>
      <c r="M6" s="16">
        <v>26508.15</v>
      </c>
      <c r="N6" s="16">
        <v>25217.1</v>
      </c>
      <c r="O6" s="16">
        <f t="shared" si="0"/>
        <v>212132.02</v>
      </c>
      <c r="P6" s="16">
        <f t="shared" si="1"/>
        <v>233345.22200000001</v>
      </c>
    </row>
    <row r="7" spans="2:16" x14ac:dyDescent="0.25">
      <c r="B7" s="16" t="s">
        <v>31</v>
      </c>
      <c r="C7" s="16">
        <v>22242.35</v>
      </c>
      <c r="D7" s="16">
        <v>21282.04</v>
      </c>
      <c r="E7" s="16">
        <v>15862.53</v>
      </c>
      <c r="F7" s="16">
        <v>18637.63</v>
      </c>
      <c r="G7" s="16">
        <v>24025.9</v>
      </c>
      <c r="H7" s="16">
        <v>28348.17</v>
      </c>
      <c r="I7" s="16">
        <v>22522.080000000002</v>
      </c>
      <c r="J7" s="16">
        <v>30318.66</v>
      </c>
      <c r="K7" s="16">
        <v>49191.59</v>
      </c>
      <c r="L7" s="16">
        <v>54539.3</v>
      </c>
      <c r="M7" s="16">
        <v>43476.17</v>
      </c>
      <c r="N7" s="16">
        <v>55271.32</v>
      </c>
      <c r="O7" s="16">
        <f t="shared" si="0"/>
        <v>385717.74</v>
      </c>
      <c r="P7" s="16">
        <f t="shared" si="1"/>
        <v>424289.51400000002</v>
      </c>
    </row>
    <row r="8" spans="2:16" x14ac:dyDescent="0.25">
      <c r="B8" s="16" t="s">
        <v>32</v>
      </c>
      <c r="C8" s="16">
        <v>15448.6</v>
      </c>
      <c r="D8" s="16">
        <v>10844.82</v>
      </c>
      <c r="E8" s="16">
        <v>10307.77</v>
      </c>
      <c r="F8" s="16">
        <v>11171.29</v>
      </c>
      <c r="G8" s="16">
        <v>13623.42</v>
      </c>
      <c r="H8" s="16">
        <v>13145</v>
      </c>
      <c r="I8" s="16">
        <v>9755.32</v>
      </c>
      <c r="J8" s="16">
        <v>17579.060000000001</v>
      </c>
      <c r="K8" s="16">
        <v>25220.83</v>
      </c>
      <c r="L8" s="16">
        <v>26494.75</v>
      </c>
      <c r="M8" s="16">
        <v>22480.7</v>
      </c>
      <c r="N8" s="16">
        <v>26803.87</v>
      </c>
      <c r="O8" s="16">
        <f t="shared" si="0"/>
        <v>202875.43</v>
      </c>
      <c r="P8" s="16">
        <f t="shared" si="1"/>
        <v>223162.973</v>
      </c>
    </row>
    <row r="9" spans="2:16" x14ac:dyDescent="0.25">
      <c r="B9" s="16" t="s">
        <v>33</v>
      </c>
      <c r="C9" s="16">
        <v>6970.29</v>
      </c>
      <c r="D9" s="16">
        <v>6028.01</v>
      </c>
      <c r="E9" s="16">
        <v>9057.82</v>
      </c>
      <c r="F9" s="16">
        <v>7886.77</v>
      </c>
      <c r="G9" s="16">
        <v>7886.77</v>
      </c>
      <c r="H9" s="16">
        <v>9248.67</v>
      </c>
      <c r="I9" s="16">
        <v>8539.3700000000008</v>
      </c>
      <c r="J9" s="16">
        <v>5381.73</v>
      </c>
      <c r="K9" s="16">
        <v>13251.1</v>
      </c>
      <c r="L9" s="16">
        <v>13713.63</v>
      </c>
      <c r="M9" s="16">
        <v>11220.94</v>
      </c>
      <c r="N9" s="16">
        <v>16934.27</v>
      </c>
      <c r="O9" s="16">
        <f t="shared" si="0"/>
        <v>116119.37000000002</v>
      </c>
      <c r="P9" s="16">
        <f t="shared" si="1"/>
        <v>127731.30700000004</v>
      </c>
    </row>
    <row r="10" spans="2:16" x14ac:dyDescent="0.25">
      <c r="B10" s="16" t="s">
        <v>34</v>
      </c>
      <c r="C10" s="16">
        <v>23235.759999999998</v>
      </c>
      <c r="D10" s="16">
        <v>33036.31</v>
      </c>
      <c r="E10" s="16">
        <v>42602.91</v>
      </c>
      <c r="F10" s="16">
        <v>33173.69</v>
      </c>
      <c r="G10" s="16">
        <v>40825.879999999997</v>
      </c>
      <c r="H10" s="16">
        <v>37316.639999999999</v>
      </c>
      <c r="I10" s="16">
        <v>22091.87</v>
      </c>
      <c r="J10" s="16">
        <v>28861.99</v>
      </c>
      <c r="K10" s="16">
        <v>80361.39</v>
      </c>
      <c r="L10" s="16">
        <v>78864.320000000007</v>
      </c>
      <c r="M10" s="16">
        <v>77904.47</v>
      </c>
      <c r="N10" s="16">
        <v>95094.33</v>
      </c>
      <c r="O10" s="16">
        <f t="shared" si="0"/>
        <v>593369.55999999994</v>
      </c>
      <c r="P10" s="16">
        <f t="shared" si="1"/>
        <v>652706.51599999995</v>
      </c>
    </row>
    <row r="11" spans="2:16" x14ac:dyDescent="0.25">
      <c r="B11" s="16" t="s">
        <v>35</v>
      </c>
      <c r="C11" s="16">
        <v>21577.17</v>
      </c>
      <c r="D11" s="16">
        <v>13049.28</v>
      </c>
      <c r="E11" s="16">
        <v>18553.2</v>
      </c>
      <c r="F11" s="16">
        <v>13227.83</v>
      </c>
      <c r="G11" s="16">
        <v>19959.47</v>
      </c>
      <c r="H11" s="16">
        <v>23085.41</v>
      </c>
      <c r="I11" s="16">
        <v>15572.23</v>
      </c>
      <c r="J11" s="16">
        <v>11834.1</v>
      </c>
      <c r="K11" s="16">
        <v>25873.69</v>
      </c>
      <c r="L11" s="16">
        <v>26100.58</v>
      </c>
      <c r="M11" s="16">
        <v>25168.67</v>
      </c>
      <c r="N11" s="16">
        <v>30039.08</v>
      </c>
      <c r="O11" s="16">
        <f t="shared" si="0"/>
        <v>244040.71000000002</v>
      </c>
      <c r="P11" s="16">
        <f t="shared" si="1"/>
        <v>268444.78100000002</v>
      </c>
    </row>
    <row r="12" spans="2:16" x14ac:dyDescent="0.25">
      <c r="B12" s="16" t="s">
        <v>36</v>
      </c>
      <c r="C12" s="16">
        <v>12564.87</v>
      </c>
      <c r="D12" s="16">
        <v>11810.82</v>
      </c>
      <c r="E12" s="16">
        <v>13696.03</v>
      </c>
      <c r="F12" s="16">
        <v>12805.7</v>
      </c>
      <c r="G12" s="16">
        <v>12173.69</v>
      </c>
      <c r="H12" s="16">
        <v>12367.97</v>
      </c>
      <c r="I12" s="16">
        <v>12555.04</v>
      </c>
      <c r="J12" s="16">
        <v>16072.36</v>
      </c>
      <c r="K12" s="16">
        <v>30601.85</v>
      </c>
      <c r="L12" s="16">
        <v>32442.12</v>
      </c>
      <c r="M12" s="16">
        <v>26812.05</v>
      </c>
      <c r="N12" s="16">
        <v>27588.29</v>
      </c>
      <c r="O12" s="16">
        <f t="shared" si="0"/>
        <v>221490.78999999998</v>
      </c>
      <c r="P12" s="16">
        <f t="shared" si="1"/>
        <v>243639.86900000001</v>
      </c>
    </row>
    <row r="13" spans="2:16" x14ac:dyDescent="0.25">
      <c r="B13" s="16" t="s">
        <v>37</v>
      </c>
      <c r="C13" s="16">
        <v>9969.94</v>
      </c>
      <c r="D13" s="16">
        <v>8471.1200000000008</v>
      </c>
      <c r="E13" s="16">
        <v>7820.15</v>
      </c>
      <c r="F13" s="16">
        <v>7078.8</v>
      </c>
      <c r="G13" s="16">
        <v>7160.11</v>
      </c>
      <c r="H13" s="16">
        <v>8820.58</v>
      </c>
      <c r="I13" s="16">
        <v>7285.19</v>
      </c>
      <c r="J13" s="16">
        <v>5070.3999999999996</v>
      </c>
      <c r="K13" s="16">
        <v>9615.5</v>
      </c>
      <c r="L13" s="16">
        <v>11049.16</v>
      </c>
      <c r="M13" s="16">
        <v>9051.8700000000008</v>
      </c>
      <c r="N13" s="16">
        <v>13185.21</v>
      </c>
      <c r="O13" s="16">
        <f t="shared" si="0"/>
        <v>104578.03</v>
      </c>
      <c r="P13" s="16">
        <f t="shared" si="1"/>
        <v>115035.83300000001</v>
      </c>
    </row>
    <row r="14" spans="2:16" x14ac:dyDescent="0.25">
      <c r="B14" s="16" t="s">
        <v>38</v>
      </c>
      <c r="C14" s="16">
        <v>7681.93</v>
      </c>
      <c r="D14" s="16">
        <v>8586.0300000000007</v>
      </c>
      <c r="E14" s="16">
        <v>10437.700000000001</v>
      </c>
      <c r="F14" s="16">
        <v>11000.97</v>
      </c>
      <c r="G14" s="16">
        <v>9331.82</v>
      </c>
      <c r="H14" s="16">
        <v>11315.32</v>
      </c>
      <c r="I14" s="16">
        <v>8985.9500000000007</v>
      </c>
      <c r="J14" s="16">
        <v>7834.82</v>
      </c>
      <c r="K14" s="16">
        <v>10469.799999999999</v>
      </c>
      <c r="L14" s="16">
        <v>10966.12</v>
      </c>
      <c r="M14" s="16">
        <v>9549.66</v>
      </c>
      <c r="N14" s="16">
        <v>12280.4</v>
      </c>
      <c r="O14" s="16">
        <f t="shared" si="0"/>
        <v>118440.52</v>
      </c>
      <c r="P14" s="16">
        <f t="shared" si="1"/>
        <v>130284.57200000001</v>
      </c>
    </row>
    <row r="15" spans="2:16" x14ac:dyDescent="0.25">
      <c r="B15" s="16" t="s">
        <v>39</v>
      </c>
      <c r="C15" s="16">
        <v>7172.81</v>
      </c>
      <c r="D15" s="16">
        <v>7419.94</v>
      </c>
      <c r="E15" s="16">
        <v>8883.39</v>
      </c>
      <c r="F15" s="16">
        <v>7244.16</v>
      </c>
      <c r="G15" s="16">
        <v>11113.44</v>
      </c>
      <c r="H15" s="16">
        <v>8551.1299999999992</v>
      </c>
      <c r="I15" s="16">
        <v>7018.77</v>
      </c>
      <c r="J15" s="16">
        <v>8974.19</v>
      </c>
      <c r="K15" s="16">
        <v>12607.15</v>
      </c>
      <c r="L15" s="16">
        <v>12280.27</v>
      </c>
      <c r="M15" s="16">
        <v>12471.07</v>
      </c>
      <c r="N15" s="16">
        <v>15138.26</v>
      </c>
      <c r="O15" s="16">
        <f t="shared" si="0"/>
        <v>118874.58</v>
      </c>
      <c r="P15" s="16">
        <f t="shared" si="1"/>
        <v>130762.03800000002</v>
      </c>
    </row>
    <row r="16" spans="2:16" x14ac:dyDescent="0.25">
      <c r="B16" s="16" t="s">
        <v>40</v>
      </c>
      <c r="C16" s="16">
        <v>44163.02</v>
      </c>
      <c r="D16" s="16">
        <v>37123.93</v>
      </c>
      <c r="E16" s="16">
        <v>38509.47</v>
      </c>
      <c r="F16" s="16">
        <v>29460.41</v>
      </c>
      <c r="G16" s="16">
        <v>36398.51</v>
      </c>
      <c r="H16" s="16">
        <v>41790.699999999997</v>
      </c>
      <c r="I16" s="16">
        <v>24592.16</v>
      </c>
      <c r="J16" s="16">
        <v>52024.75</v>
      </c>
      <c r="K16" s="16">
        <v>80337.58</v>
      </c>
      <c r="L16" s="16">
        <v>78907.69</v>
      </c>
      <c r="M16" s="16">
        <v>79311.62</v>
      </c>
      <c r="N16" s="16">
        <v>72400.649999999994</v>
      </c>
      <c r="O16" s="16">
        <f t="shared" si="0"/>
        <v>615020.49</v>
      </c>
      <c r="P16" s="16">
        <f t="shared" si="1"/>
        <v>676522.53899999999</v>
      </c>
    </row>
    <row r="17" spans="2:16" x14ac:dyDescent="0.25">
      <c r="B17" s="16" t="s">
        <v>41</v>
      </c>
      <c r="C17" s="16">
        <v>12007.19</v>
      </c>
      <c r="D17" s="16">
        <v>12248.28</v>
      </c>
      <c r="E17" s="16">
        <v>11352.23</v>
      </c>
      <c r="F17" s="16">
        <v>12039.75</v>
      </c>
      <c r="G17" s="16">
        <v>11678.79</v>
      </c>
      <c r="H17" s="16">
        <v>16589.37</v>
      </c>
      <c r="I17" s="16">
        <v>16551.59</v>
      </c>
      <c r="J17" s="16">
        <v>9937.02</v>
      </c>
      <c r="K17" s="16">
        <v>23602.07</v>
      </c>
      <c r="L17" s="16">
        <v>27471.27</v>
      </c>
      <c r="M17" s="16">
        <v>21133.51</v>
      </c>
      <c r="N17" s="16">
        <v>26956.62</v>
      </c>
      <c r="O17" s="16">
        <f t="shared" si="0"/>
        <v>201567.69</v>
      </c>
      <c r="P17" s="16">
        <f t="shared" si="1"/>
        <v>221724.45900000003</v>
      </c>
    </row>
    <row r="18" spans="2:16" x14ac:dyDescent="0.25">
      <c r="B18" s="16" t="s">
        <v>42</v>
      </c>
      <c r="C18" s="16">
        <v>15517.97</v>
      </c>
      <c r="D18" s="16">
        <v>10799.48</v>
      </c>
      <c r="E18" s="16">
        <v>9155.4</v>
      </c>
      <c r="F18" s="16">
        <v>9736.39</v>
      </c>
      <c r="G18" s="16">
        <v>13404.4</v>
      </c>
      <c r="H18" s="16">
        <v>12162.06</v>
      </c>
      <c r="I18" s="16">
        <v>11068.32</v>
      </c>
      <c r="J18" s="16">
        <v>12897.17</v>
      </c>
      <c r="K18" s="16">
        <v>24971.96</v>
      </c>
      <c r="L18" s="16">
        <v>21502.55</v>
      </c>
      <c r="M18" s="16">
        <v>28383.4</v>
      </c>
      <c r="N18" s="16">
        <v>41749.81</v>
      </c>
      <c r="O18" s="16">
        <f t="shared" si="0"/>
        <v>211348.90999999997</v>
      </c>
      <c r="P18" s="16">
        <f t="shared" si="1"/>
        <v>232483.80099999998</v>
      </c>
    </row>
    <row r="19" spans="2:16" x14ac:dyDescent="0.25">
      <c r="B19" s="16" t="s">
        <v>43</v>
      </c>
      <c r="C19" s="16">
        <v>9036.84</v>
      </c>
      <c r="D19" s="16">
        <v>9290.74</v>
      </c>
      <c r="E19" s="16">
        <v>10038.790000000001</v>
      </c>
      <c r="F19" s="16">
        <v>15976.16</v>
      </c>
      <c r="G19" s="16">
        <v>15984.67</v>
      </c>
      <c r="H19" s="16">
        <v>15980.41</v>
      </c>
      <c r="I19" s="16">
        <v>15973.16</v>
      </c>
      <c r="J19" s="16">
        <v>16345.52</v>
      </c>
      <c r="K19" s="16">
        <v>15540.84</v>
      </c>
      <c r="L19" s="16">
        <v>34600.57</v>
      </c>
      <c r="M19" s="16">
        <v>17531.86</v>
      </c>
      <c r="N19" s="16">
        <v>21934.43</v>
      </c>
      <c r="O19" s="16">
        <f t="shared" si="0"/>
        <v>198233.99</v>
      </c>
      <c r="P19" s="16">
        <f t="shared" si="1"/>
        <v>218057.389</v>
      </c>
    </row>
    <row r="20" spans="2:16" x14ac:dyDescent="0.25">
      <c r="B20" s="16" t="s">
        <v>44</v>
      </c>
      <c r="C20" s="16">
        <v>4556.09</v>
      </c>
      <c r="D20" s="16">
        <v>4859.88</v>
      </c>
      <c r="E20" s="16">
        <v>5486.72</v>
      </c>
      <c r="F20" s="16">
        <v>6010.64</v>
      </c>
      <c r="G20" s="16">
        <v>5943.08</v>
      </c>
      <c r="H20" s="16">
        <v>7971.47</v>
      </c>
      <c r="I20" s="16">
        <v>2712.58</v>
      </c>
      <c r="J20" s="16">
        <v>4731.12</v>
      </c>
      <c r="K20" s="16">
        <v>7650.74</v>
      </c>
      <c r="L20" s="16">
        <v>6756.85</v>
      </c>
      <c r="M20" s="16">
        <v>8242.6200000000008</v>
      </c>
      <c r="N20" s="16">
        <v>10697.44</v>
      </c>
      <c r="O20" s="16">
        <f t="shared" si="0"/>
        <v>75619.23000000001</v>
      </c>
      <c r="P20" s="16">
        <f t="shared" si="1"/>
        <v>83181.15300000002</v>
      </c>
    </row>
    <row r="21" spans="2:16" x14ac:dyDescent="0.25">
      <c r="B21" s="16" t="s">
        <v>45</v>
      </c>
      <c r="C21" s="16">
        <v>6835.66</v>
      </c>
      <c r="D21" s="16">
        <v>6409.73</v>
      </c>
      <c r="E21" s="16">
        <v>8121.51</v>
      </c>
      <c r="F21" s="16">
        <v>7653.08</v>
      </c>
      <c r="G21" s="16">
        <v>9122.7800000000007</v>
      </c>
      <c r="H21" s="16">
        <v>7595.05</v>
      </c>
      <c r="I21" s="16">
        <v>9458.5300000000007</v>
      </c>
      <c r="J21" s="16">
        <v>8348.02</v>
      </c>
      <c r="K21" s="16">
        <v>9984.6</v>
      </c>
      <c r="L21" s="16">
        <v>12670.74</v>
      </c>
      <c r="M21" s="16">
        <v>10758.43</v>
      </c>
      <c r="N21" s="16">
        <v>13413.21</v>
      </c>
      <c r="O21" s="16">
        <f t="shared" si="0"/>
        <v>110371.34</v>
      </c>
      <c r="P21" s="16">
        <f t="shared" si="1"/>
        <v>121408.474</v>
      </c>
    </row>
    <row r="22" spans="2:16" x14ac:dyDescent="0.25">
      <c r="B22" s="16" t="s">
        <v>46</v>
      </c>
      <c r="C22" s="16">
        <v>29010</v>
      </c>
      <c r="D22" s="16">
        <v>30339.200000000001</v>
      </c>
      <c r="E22" s="16">
        <v>27631.21</v>
      </c>
      <c r="F22" s="16">
        <v>20258.16</v>
      </c>
      <c r="G22" s="16">
        <v>28350.01</v>
      </c>
      <c r="H22" s="16">
        <v>46906.2</v>
      </c>
      <c r="I22" s="16">
        <v>19407.62</v>
      </c>
      <c r="J22" s="16">
        <v>61057.13</v>
      </c>
      <c r="K22" s="16">
        <v>95837.79</v>
      </c>
      <c r="L22" s="16">
        <v>99002.48</v>
      </c>
      <c r="M22" s="16">
        <v>96657.77</v>
      </c>
      <c r="N22" s="16">
        <v>128900.17</v>
      </c>
      <c r="O22" s="16">
        <f t="shared" si="0"/>
        <v>683357.74</v>
      </c>
      <c r="P22" s="16">
        <f t="shared" si="1"/>
        <v>751693.51400000008</v>
      </c>
    </row>
    <row r="23" spans="2:16" x14ac:dyDescent="0.25">
      <c r="B23" s="16" t="s">
        <v>47</v>
      </c>
      <c r="C23" s="16">
        <v>4609.55</v>
      </c>
      <c r="D23" s="16">
        <v>3516.58</v>
      </c>
      <c r="E23" s="16">
        <v>4758.2299999999996</v>
      </c>
      <c r="F23" s="16">
        <v>3842.85</v>
      </c>
      <c r="G23" s="16">
        <v>4774.6000000000004</v>
      </c>
      <c r="H23" s="16">
        <v>3750.51</v>
      </c>
      <c r="I23" s="16">
        <v>3238.47</v>
      </c>
      <c r="J23" s="16">
        <v>7832.14</v>
      </c>
      <c r="K23" s="16">
        <v>14044.94</v>
      </c>
      <c r="L23" s="16">
        <v>12679.65</v>
      </c>
      <c r="M23" s="16">
        <v>11327.66</v>
      </c>
      <c r="N23" s="16">
        <v>16931.73</v>
      </c>
      <c r="O23" s="16">
        <f t="shared" si="0"/>
        <v>91306.91</v>
      </c>
      <c r="P23" s="16">
        <f t="shared" si="1"/>
        <v>100437.60100000001</v>
      </c>
    </row>
    <row r="24" spans="2:16" x14ac:dyDescent="0.25">
      <c r="B24" s="16" t="s">
        <v>48</v>
      </c>
      <c r="C24" s="16">
        <v>58426.1</v>
      </c>
      <c r="D24" s="16">
        <v>108785.92</v>
      </c>
      <c r="E24" s="16">
        <v>71521.11</v>
      </c>
      <c r="F24" s="16">
        <v>44196.14</v>
      </c>
      <c r="G24" s="16">
        <v>56183.8</v>
      </c>
      <c r="H24" s="16">
        <v>82189.119999999995</v>
      </c>
      <c r="I24" s="16">
        <v>49349.51</v>
      </c>
      <c r="J24" s="16">
        <v>168955.46</v>
      </c>
      <c r="K24" s="16">
        <v>229491.85</v>
      </c>
      <c r="L24" s="16">
        <v>167235.92000000001</v>
      </c>
      <c r="M24" s="16">
        <v>212623.45</v>
      </c>
      <c r="N24" s="16">
        <v>231580.77</v>
      </c>
      <c r="O24" s="16">
        <f t="shared" si="0"/>
        <v>1480539.1500000001</v>
      </c>
      <c r="P24" s="16">
        <f t="shared" si="1"/>
        <v>1628593.0650000002</v>
      </c>
    </row>
    <row r="25" spans="2:16" x14ac:dyDescent="0.25">
      <c r="B25" s="16" t="s">
        <v>49</v>
      </c>
      <c r="C25" s="16">
        <v>17016.89</v>
      </c>
      <c r="D25" s="16">
        <v>17431.259999999998</v>
      </c>
      <c r="E25" s="16">
        <v>17705.04</v>
      </c>
      <c r="F25" s="16">
        <v>11785.47</v>
      </c>
      <c r="G25" s="16">
        <v>16129.37</v>
      </c>
      <c r="H25" s="16">
        <v>18148.63</v>
      </c>
      <c r="I25" s="16">
        <v>14076.2</v>
      </c>
      <c r="J25" s="16">
        <v>17954.240000000002</v>
      </c>
      <c r="K25" s="16">
        <v>27947.119999999999</v>
      </c>
      <c r="L25" s="16">
        <v>32276.53</v>
      </c>
      <c r="M25" s="16">
        <v>35140.660000000003</v>
      </c>
      <c r="N25" s="16">
        <v>44935.45</v>
      </c>
      <c r="O25" s="16">
        <f t="shared" si="0"/>
        <v>270546.86</v>
      </c>
      <c r="P25" s="16">
        <f t="shared" si="1"/>
        <v>297601.54600000003</v>
      </c>
    </row>
    <row r="26" spans="2:16" x14ac:dyDescent="0.25">
      <c r="B26" s="16" t="s">
        <v>50</v>
      </c>
      <c r="C26" s="16">
        <v>18279.669999999998</v>
      </c>
      <c r="D26" s="16">
        <v>16598.560000000001</v>
      </c>
      <c r="E26" s="16">
        <v>20540.32</v>
      </c>
      <c r="F26" s="16">
        <v>8465.2199999999993</v>
      </c>
      <c r="G26" s="16">
        <v>16507.310000000001</v>
      </c>
      <c r="H26" s="16">
        <v>22398.38</v>
      </c>
      <c r="I26" s="16">
        <v>14057.48</v>
      </c>
      <c r="J26" s="16">
        <v>19564.23</v>
      </c>
      <c r="K26" s="16">
        <v>37459.199999999997</v>
      </c>
      <c r="L26" s="16">
        <v>37415.620000000003</v>
      </c>
      <c r="M26" s="16">
        <v>39710.699999999997</v>
      </c>
      <c r="N26" s="16">
        <v>47523.89</v>
      </c>
      <c r="O26" s="16">
        <f t="shared" si="0"/>
        <v>298520.58</v>
      </c>
      <c r="P26" s="16">
        <f t="shared" si="1"/>
        <v>328372.63800000004</v>
      </c>
    </row>
    <row r="27" spans="2:16" x14ac:dyDescent="0.25">
      <c r="B27" s="16" t="s">
        <v>51</v>
      </c>
      <c r="C27" s="16">
        <v>6072.61</v>
      </c>
      <c r="D27" s="16">
        <v>5517.67</v>
      </c>
      <c r="E27" s="16">
        <v>6333.79</v>
      </c>
      <c r="F27" s="16">
        <v>4786.3599999999997</v>
      </c>
      <c r="G27" s="16">
        <v>6047.12</v>
      </c>
      <c r="H27" s="16">
        <v>6502.54</v>
      </c>
      <c r="I27" s="16">
        <v>3748.83</v>
      </c>
      <c r="J27" s="16">
        <v>4284.1400000000003</v>
      </c>
      <c r="K27" s="16">
        <v>8490.3799999999992</v>
      </c>
      <c r="L27" s="16">
        <v>10718.84</v>
      </c>
      <c r="M27" s="16">
        <v>11096.41</v>
      </c>
      <c r="N27" s="16">
        <v>12751.54</v>
      </c>
      <c r="O27" s="16">
        <f t="shared" si="0"/>
        <v>86350.23000000001</v>
      </c>
      <c r="P27" s="16">
        <f t="shared" si="1"/>
        <v>94985.253000000026</v>
      </c>
    </row>
    <row r="28" spans="2:16" x14ac:dyDescent="0.25">
      <c r="B28" s="16" t="s">
        <v>52</v>
      </c>
      <c r="C28" s="16">
        <v>7253.56</v>
      </c>
      <c r="D28" s="16">
        <v>6823.6</v>
      </c>
      <c r="E28" s="16">
        <v>6320.17</v>
      </c>
      <c r="F28" s="16">
        <v>3777.62</v>
      </c>
      <c r="G28" s="16">
        <v>3076.33</v>
      </c>
      <c r="H28" s="16">
        <v>5828.08</v>
      </c>
      <c r="I28" s="16">
        <v>3056.03</v>
      </c>
      <c r="J28" s="16">
        <v>5661.89</v>
      </c>
      <c r="K28" s="16">
        <v>8666</v>
      </c>
      <c r="L28" s="16">
        <v>9141.86</v>
      </c>
      <c r="M28" s="16">
        <v>8697.1299999999992</v>
      </c>
      <c r="N28" s="16">
        <v>10583.92</v>
      </c>
      <c r="O28" s="16">
        <f t="shared" si="0"/>
        <v>78886.19</v>
      </c>
      <c r="P28" s="16">
        <f t="shared" si="1"/>
        <v>86774.809000000008</v>
      </c>
    </row>
    <row r="29" spans="2:16" x14ac:dyDescent="0.25">
      <c r="B29" s="16" t="s">
        <v>53</v>
      </c>
      <c r="C29" s="16">
        <v>48172.34</v>
      </c>
      <c r="D29" s="16">
        <v>117861.75</v>
      </c>
      <c r="E29" s="16">
        <v>67934.64</v>
      </c>
      <c r="F29" s="16">
        <v>70170.039999999994</v>
      </c>
      <c r="G29" s="16">
        <v>63309.89</v>
      </c>
      <c r="H29" s="16">
        <v>72382.66</v>
      </c>
      <c r="I29" s="16">
        <v>43315.519999999997</v>
      </c>
      <c r="J29" s="16">
        <v>117638.54</v>
      </c>
      <c r="K29" s="16">
        <v>187461.13</v>
      </c>
      <c r="L29" s="16">
        <v>187461.13</v>
      </c>
      <c r="M29" s="16">
        <v>190060.9</v>
      </c>
      <c r="N29" s="16">
        <v>214786.6</v>
      </c>
      <c r="O29" s="16">
        <f t="shared" si="0"/>
        <v>1380555.1400000001</v>
      </c>
      <c r="P29" s="16">
        <f t="shared" si="1"/>
        <v>1518610.6540000003</v>
      </c>
    </row>
    <row r="30" spans="2:16" x14ac:dyDescent="0.25">
      <c r="B30" s="16" t="s">
        <v>54</v>
      </c>
      <c r="C30" s="16">
        <v>4846.62</v>
      </c>
      <c r="D30" s="16">
        <v>3801.87</v>
      </c>
      <c r="E30" s="16">
        <v>6783.43</v>
      </c>
      <c r="F30" s="16">
        <v>4365.38</v>
      </c>
      <c r="G30" s="16">
        <v>6904.61</v>
      </c>
      <c r="H30" s="16">
        <v>6726.23</v>
      </c>
      <c r="I30" s="16">
        <v>4722.84</v>
      </c>
      <c r="J30" s="16">
        <v>3782.18</v>
      </c>
      <c r="K30" s="16">
        <v>8809.1200000000008</v>
      </c>
      <c r="L30" s="16">
        <v>8589.52</v>
      </c>
      <c r="M30" s="16">
        <v>9486.9500000000007</v>
      </c>
      <c r="N30" s="16">
        <v>12625.05</v>
      </c>
      <c r="O30" s="16">
        <f t="shared" si="0"/>
        <v>81443.8</v>
      </c>
      <c r="P30" s="16">
        <f t="shared" si="1"/>
        <v>89588.180000000008</v>
      </c>
    </row>
    <row r="31" spans="2:16" x14ac:dyDescent="0.25">
      <c r="B31" s="16" t="s">
        <v>55</v>
      </c>
      <c r="C31" s="16">
        <v>15331.64</v>
      </c>
      <c r="D31" s="16">
        <v>11578.62</v>
      </c>
      <c r="E31" s="16">
        <v>14720.02</v>
      </c>
      <c r="F31" s="16">
        <v>9732.99</v>
      </c>
      <c r="G31" s="16">
        <v>21688.49</v>
      </c>
      <c r="H31" s="16">
        <v>21824.82</v>
      </c>
      <c r="I31" s="16">
        <v>14069.3</v>
      </c>
      <c r="J31" s="16">
        <v>33192.36</v>
      </c>
      <c r="K31" s="16">
        <v>51667.98</v>
      </c>
      <c r="L31" s="16">
        <v>44538.22</v>
      </c>
      <c r="M31" s="16">
        <v>33393.78</v>
      </c>
      <c r="N31" s="16">
        <v>55504.480000000003</v>
      </c>
      <c r="O31" s="16">
        <f t="shared" si="0"/>
        <v>327242.69999999995</v>
      </c>
      <c r="P31" s="16">
        <f t="shared" si="1"/>
        <v>359966.97</v>
      </c>
    </row>
    <row r="32" spans="2:16" x14ac:dyDescent="0.25">
      <c r="B32" s="16" t="s">
        <v>56</v>
      </c>
      <c r="C32" s="16">
        <v>43008.89</v>
      </c>
      <c r="D32" s="16">
        <v>47501.17</v>
      </c>
      <c r="E32" s="16">
        <v>57871.75</v>
      </c>
      <c r="F32" s="16">
        <v>44412.53</v>
      </c>
      <c r="G32" s="16">
        <v>33260.31</v>
      </c>
      <c r="H32" s="16">
        <v>58635.56</v>
      </c>
      <c r="I32" s="16">
        <v>45035.71</v>
      </c>
      <c r="J32" s="16">
        <v>52474</v>
      </c>
      <c r="K32" s="16">
        <v>138493.45000000001</v>
      </c>
      <c r="L32" s="16">
        <v>142868.64000000001</v>
      </c>
      <c r="M32" s="16">
        <v>139366.32999999999</v>
      </c>
      <c r="N32" s="16">
        <v>169492.91</v>
      </c>
      <c r="O32" s="16">
        <f t="shared" si="0"/>
        <v>972421.25</v>
      </c>
      <c r="P32" s="16">
        <f t="shared" si="1"/>
        <v>1069663.375</v>
      </c>
    </row>
    <row r="33" spans="2:16" x14ac:dyDescent="0.25">
      <c r="B33" s="16" t="s">
        <v>57</v>
      </c>
      <c r="C33" s="16">
        <v>10379.790000000001</v>
      </c>
      <c r="D33" s="16">
        <v>6992.39</v>
      </c>
      <c r="E33" s="16">
        <v>9198.42</v>
      </c>
      <c r="F33" s="16">
        <v>9722.9500000000007</v>
      </c>
      <c r="G33" s="16">
        <v>9955.4599999999991</v>
      </c>
      <c r="H33" s="16">
        <v>12352.83</v>
      </c>
      <c r="I33" s="16">
        <v>9265.48</v>
      </c>
      <c r="J33" s="16">
        <v>10294.15</v>
      </c>
      <c r="K33" s="16">
        <v>18596.259999999998</v>
      </c>
      <c r="L33" s="16">
        <v>17767.28</v>
      </c>
      <c r="M33" s="16">
        <v>17224.72</v>
      </c>
      <c r="N33" s="16">
        <v>19916.509999999998</v>
      </c>
      <c r="O33" s="16">
        <f t="shared" si="0"/>
        <v>151666.23999999999</v>
      </c>
      <c r="P33" s="16">
        <f t="shared" si="1"/>
        <v>166832.864</v>
      </c>
    </row>
    <row r="34" spans="2:16" x14ac:dyDescent="0.25">
      <c r="B34" s="16" t="s">
        <v>58</v>
      </c>
      <c r="C34" s="16">
        <v>4620.8100000000004</v>
      </c>
      <c r="D34" s="16">
        <v>4868.33</v>
      </c>
      <c r="E34" s="16">
        <v>4687.49</v>
      </c>
      <c r="F34" s="16">
        <v>4590.7700000000004</v>
      </c>
      <c r="G34" s="16">
        <v>5741.61</v>
      </c>
      <c r="H34" s="16">
        <v>6429.1</v>
      </c>
      <c r="I34" s="16">
        <v>4369.21</v>
      </c>
      <c r="J34" s="16">
        <v>4906.76</v>
      </c>
      <c r="K34" s="16">
        <v>8727.83</v>
      </c>
      <c r="L34" s="16">
        <v>9927.65</v>
      </c>
      <c r="M34" s="16">
        <v>10681.93</v>
      </c>
      <c r="N34" s="16">
        <v>13600.8</v>
      </c>
      <c r="O34" s="16">
        <f t="shared" si="0"/>
        <v>83152.290000000008</v>
      </c>
      <c r="P34" s="16">
        <f t="shared" si="1"/>
        <v>91467.519000000015</v>
      </c>
    </row>
    <row r="35" spans="2:16" x14ac:dyDescent="0.25">
      <c r="B35" s="16" t="s">
        <v>59</v>
      </c>
      <c r="C35" s="16">
        <v>4085.16</v>
      </c>
      <c r="D35" s="16">
        <v>4663.8</v>
      </c>
      <c r="E35" s="16">
        <v>5778.86</v>
      </c>
      <c r="F35" s="16">
        <v>4119.8500000000004</v>
      </c>
      <c r="G35" s="16">
        <v>4599.97</v>
      </c>
      <c r="H35" s="16">
        <v>5851.15</v>
      </c>
      <c r="I35" s="16">
        <v>4539.5600000000004</v>
      </c>
      <c r="J35" s="16">
        <v>4643.47</v>
      </c>
      <c r="K35" s="16">
        <v>8923.9500000000007</v>
      </c>
      <c r="L35" s="16">
        <v>8272.43</v>
      </c>
      <c r="M35" s="16">
        <v>9330.86</v>
      </c>
      <c r="N35" s="16">
        <v>11244.59</v>
      </c>
      <c r="O35" s="16">
        <f t="shared" si="0"/>
        <v>76053.650000000009</v>
      </c>
      <c r="P35" s="16">
        <f t="shared" si="1"/>
        <v>83659.015000000014</v>
      </c>
    </row>
    <row r="36" spans="2:16" x14ac:dyDescent="0.25">
      <c r="B36" s="16" t="s">
        <v>60</v>
      </c>
      <c r="C36" s="16">
        <v>36029.199999999997</v>
      </c>
      <c r="D36" s="16">
        <v>51550.67</v>
      </c>
      <c r="E36" s="16">
        <v>45781.13</v>
      </c>
      <c r="F36" s="16">
        <v>46114.16</v>
      </c>
      <c r="G36" s="16">
        <v>53359.64</v>
      </c>
      <c r="H36" s="16">
        <v>50689.97</v>
      </c>
      <c r="I36" s="16">
        <v>46088.56</v>
      </c>
      <c r="J36" s="16">
        <v>92606.080000000002</v>
      </c>
      <c r="K36" s="16">
        <v>125556.1</v>
      </c>
      <c r="L36" s="16">
        <v>117781.89</v>
      </c>
      <c r="M36" s="16">
        <v>130602.62</v>
      </c>
      <c r="N36" s="16">
        <v>138628.49</v>
      </c>
      <c r="O36" s="16">
        <f t="shared" si="0"/>
        <v>934788.51</v>
      </c>
      <c r="P36" s="16">
        <f t="shared" si="1"/>
        <v>1028267.3610000001</v>
      </c>
    </row>
    <row r="37" spans="2:16" x14ac:dyDescent="0.25">
      <c r="B37" s="16" t="s">
        <v>61</v>
      </c>
      <c r="C37" s="16">
        <v>7448.81</v>
      </c>
      <c r="D37" s="16">
        <v>7491.21</v>
      </c>
      <c r="E37" s="16">
        <v>10933.24</v>
      </c>
      <c r="F37" s="16">
        <v>7811.19</v>
      </c>
      <c r="G37" s="16">
        <v>7600.18</v>
      </c>
      <c r="H37" s="16">
        <v>9341.07</v>
      </c>
      <c r="I37" s="16">
        <v>7981.7</v>
      </c>
      <c r="J37" s="16">
        <v>6742.56</v>
      </c>
      <c r="K37" s="16">
        <v>11752.86</v>
      </c>
      <c r="L37" s="16">
        <v>13131.93</v>
      </c>
      <c r="M37" s="16">
        <v>11852.91</v>
      </c>
      <c r="N37" s="16">
        <v>14185.28</v>
      </c>
      <c r="O37" s="16">
        <f t="shared" si="0"/>
        <v>116272.94</v>
      </c>
      <c r="P37" s="16">
        <f t="shared" si="1"/>
        <v>127900.23400000001</v>
      </c>
    </row>
    <row r="38" spans="2:16" x14ac:dyDescent="0.25">
      <c r="B38" s="16" t="s">
        <v>62</v>
      </c>
      <c r="C38" s="16">
        <v>14298.3</v>
      </c>
      <c r="D38" s="16">
        <v>13928.01</v>
      </c>
      <c r="E38" s="16">
        <v>13106.29</v>
      </c>
      <c r="F38" s="16">
        <v>14320.13</v>
      </c>
      <c r="G38" s="16">
        <v>12624.58</v>
      </c>
      <c r="H38" s="16">
        <v>17034.34</v>
      </c>
      <c r="I38" s="16">
        <v>12635.33</v>
      </c>
      <c r="J38" s="16">
        <v>12192.9</v>
      </c>
      <c r="K38" s="16">
        <v>24623.200000000001</v>
      </c>
      <c r="L38" s="16">
        <v>27185.040000000001</v>
      </c>
      <c r="M38" s="16">
        <v>23038.16</v>
      </c>
      <c r="N38" s="16">
        <v>30560.13</v>
      </c>
      <c r="O38" s="16">
        <f t="shared" si="0"/>
        <v>215546.41</v>
      </c>
      <c r="P38" s="16">
        <f t="shared" si="1"/>
        <v>237101.05100000004</v>
      </c>
    </row>
    <row r="39" spans="2:16" x14ac:dyDescent="0.25">
      <c r="B39" s="16" t="s">
        <v>63</v>
      </c>
      <c r="C39" s="16">
        <v>9363.16</v>
      </c>
      <c r="D39" s="16">
        <v>8897.0499999999993</v>
      </c>
      <c r="E39" s="16">
        <v>9961.89</v>
      </c>
      <c r="F39" s="16">
        <v>8879.34</v>
      </c>
      <c r="G39" s="16">
        <v>7720.94</v>
      </c>
      <c r="H39" s="16">
        <v>10864.57</v>
      </c>
      <c r="I39" s="16">
        <v>12425.87</v>
      </c>
      <c r="J39" s="16">
        <v>9637.73</v>
      </c>
      <c r="K39" s="16">
        <v>17994.080000000002</v>
      </c>
      <c r="L39" s="16">
        <v>18287.61</v>
      </c>
      <c r="M39" s="16">
        <v>19283.79</v>
      </c>
      <c r="N39" s="16">
        <v>22808.01</v>
      </c>
      <c r="O39" s="16">
        <f t="shared" si="0"/>
        <v>156124.04</v>
      </c>
      <c r="P39" s="16">
        <f t="shared" si="1"/>
        <v>171736.44400000002</v>
      </c>
    </row>
    <row r="40" spans="2:16" x14ac:dyDescent="0.25">
      <c r="B40" s="16" t="s">
        <v>64</v>
      </c>
      <c r="C40" s="16">
        <v>3355.84</v>
      </c>
      <c r="D40" s="16">
        <v>2536.11</v>
      </c>
      <c r="E40" s="16">
        <v>3283.51</v>
      </c>
      <c r="F40" s="16">
        <v>3725.33</v>
      </c>
      <c r="G40" s="16">
        <v>3305.63</v>
      </c>
      <c r="H40" s="16">
        <v>4480.8100000000004</v>
      </c>
      <c r="I40" s="16">
        <v>3960.37</v>
      </c>
      <c r="J40" s="16">
        <v>2353.14</v>
      </c>
      <c r="K40" s="16">
        <v>6088.82</v>
      </c>
      <c r="L40" s="16">
        <v>5341.7</v>
      </c>
      <c r="M40" s="16">
        <v>5715.27</v>
      </c>
      <c r="N40" s="16">
        <v>7785.66</v>
      </c>
      <c r="O40" s="16">
        <f t="shared" si="0"/>
        <v>51932.19</v>
      </c>
      <c r="P40" s="16">
        <f t="shared" si="1"/>
        <v>57125.409000000007</v>
      </c>
    </row>
    <row r="41" spans="2:16" x14ac:dyDescent="0.25">
      <c r="B41" s="16" t="s">
        <v>65</v>
      </c>
      <c r="C41" s="16">
        <v>2918.65</v>
      </c>
      <c r="D41" s="16">
        <v>2708.9</v>
      </c>
      <c r="E41" s="16">
        <v>2833.46</v>
      </c>
      <c r="F41" s="16">
        <v>3229.23</v>
      </c>
      <c r="G41" s="16">
        <v>3293.88</v>
      </c>
      <c r="H41" s="16">
        <v>5764.26</v>
      </c>
      <c r="I41" s="16">
        <v>4061.94</v>
      </c>
      <c r="J41" s="16">
        <v>3816.34</v>
      </c>
      <c r="K41" s="16">
        <v>8708.25</v>
      </c>
      <c r="L41" s="16">
        <v>9003.5499999999993</v>
      </c>
      <c r="M41" s="16">
        <v>9461.6200000000008</v>
      </c>
      <c r="N41" s="16">
        <v>0</v>
      </c>
      <c r="O41" s="16">
        <f t="shared" si="0"/>
        <v>55800.079999999994</v>
      </c>
      <c r="P41" s="16">
        <f t="shared" si="1"/>
        <v>61380.087999999996</v>
      </c>
    </row>
    <row r="42" spans="2:16" x14ac:dyDescent="0.25">
      <c r="B42" s="16" t="s">
        <v>66</v>
      </c>
      <c r="C42" s="16">
        <v>19694.009999999998</v>
      </c>
      <c r="D42" s="16">
        <v>27525.74</v>
      </c>
      <c r="E42" s="16">
        <v>19032.57</v>
      </c>
      <c r="F42" s="16">
        <v>17280.48</v>
      </c>
      <c r="G42" s="16">
        <v>22099.33</v>
      </c>
      <c r="H42" s="16">
        <v>26324.95</v>
      </c>
      <c r="I42" s="16">
        <v>13750.67</v>
      </c>
      <c r="J42" s="16">
        <v>33238.01</v>
      </c>
      <c r="K42" s="16">
        <v>49682.09</v>
      </c>
      <c r="L42" s="16">
        <v>52821.96</v>
      </c>
      <c r="M42" s="16">
        <v>44400.61</v>
      </c>
      <c r="N42" s="16">
        <v>61341.09</v>
      </c>
      <c r="O42" s="16">
        <f t="shared" si="0"/>
        <v>387191.51</v>
      </c>
      <c r="P42" s="16">
        <f t="shared" si="1"/>
        <v>425910.66100000002</v>
      </c>
    </row>
    <row r="43" spans="2:16" x14ac:dyDescent="0.25">
      <c r="B43" s="16" t="s">
        <v>67</v>
      </c>
      <c r="C43" s="16">
        <v>12399.66</v>
      </c>
      <c r="D43" s="16">
        <v>10658.59</v>
      </c>
      <c r="E43" s="16">
        <v>12164.04</v>
      </c>
      <c r="F43" s="16">
        <v>12609.31</v>
      </c>
      <c r="G43" s="16">
        <v>14747.42</v>
      </c>
      <c r="H43" s="16">
        <v>12019.55</v>
      </c>
      <c r="I43" s="16">
        <v>7976.59</v>
      </c>
      <c r="J43" s="16">
        <v>11541.44</v>
      </c>
      <c r="K43" s="16">
        <v>18555.2</v>
      </c>
      <c r="L43" s="16">
        <v>18267.63</v>
      </c>
      <c r="M43" s="16">
        <v>17329.68</v>
      </c>
      <c r="N43" s="16">
        <v>18698.759999999998</v>
      </c>
      <c r="O43" s="16">
        <f t="shared" si="0"/>
        <v>166967.87</v>
      </c>
      <c r="P43" s="16">
        <f t="shared" si="1"/>
        <v>183664.65700000001</v>
      </c>
    </row>
    <row r="44" spans="2:16" x14ac:dyDescent="0.25">
      <c r="B44" s="16" t="s">
        <v>68</v>
      </c>
      <c r="C44" s="16">
        <v>6254.64</v>
      </c>
      <c r="D44" s="16">
        <v>6830.86</v>
      </c>
      <c r="E44" s="16">
        <v>5734.67</v>
      </c>
      <c r="F44" s="16">
        <v>5615.69</v>
      </c>
      <c r="G44" s="16">
        <v>6472.32</v>
      </c>
      <c r="H44" s="16">
        <v>7747.81</v>
      </c>
      <c r="I44" s="16">
        <v>4601.68</v>
      </c>
      <c r="J44" s="16">
        <v>5436.86</v>
      </c>
      <c r="K44" s="16">
        <v>9702.2099999999991</v>
      </c>
      <c r="L44" s="16">
        <v>9431.7999999999993</v>
      </c>
      <c r="M44" s="16">
        <v>9960.6</v>
      </c>
      <c r="N44" s="16">
        <v>12703.31</v>
      </c>
      <c r="O44" s="16">
        <f t="shared" si="0"/>
        <v>90492.45</v>
      </c>
      <c r="P44" s="16">
        <f t="shared" si="1"/>
        <v>99541.695000000007</v>
      </c>
    </row>
    <row r="45" spans="2:16" x14ac:dyDescent="0.25">
      <c r="B45" s="16" t="s">
        <v>69</v>
      </c>
      <c r="C45" s="16">
        <v>5115.84</v>
      </c>
      <c r="D45" s="16">
        <v>4312.1899999999996</v>
      </c>
      <c r="E45" s="16">
        <v>6136.32</v>
      </c>
      <c r="F45" s="16">
        <v>5080.99</v>
      </c>
      <c r="G45" s="16">
        <v>4187.01</v>
      </c>
      <c r="H45" s="16">
        <v>6633.9</v>
      </c>
      <c r="I45" s="16">
        <v>4594.12</v>
      </c>
      <c r="J45" s="16">
        <v>5208.28</v>
      </c>
      <c r="K45" s="16">
        <v>7614.23</v>
      </c>
      <c r="L45" s="16">
        <v>7970.01</v>
      </c>
      <c r="M45" s="16">
        <v>7583.11</v>
      </c>
      <c r="N45" s="16">
        <v>9723.7000000000007</v>
      </c>
      <c r="O45" s="16">
        <f t="shared" si="0"/>
        <v>74159.700000000012</v>
      </c>
      <c r="P45" s="16">
        <f t="shared" si="1"/>
        <v>81575.670000000013</v>
      </c>
    </row>
    <row r="46" spans="2:16" x14ac:dyDescent="0.25">
      <c r="B46" s="16" t="s">
        <v>70</v>
      </c>
      <c r="C46" s="16">
        <v>24669.74</v>
      </c>
      <c r="D46" s="16">
        <v>24232.77</v>
      </c>
      <c r="E46" s="16">
        <v>30245.14</v>
      </c>
      <c r="F46" s="16">
        <v>87113.07</v>
      </c>
      <c r="G46" s="16">
        <v>26882.39</v>
      </c>
      <c r="H46" s="16">
        <v>22188.63</v>
      </c>
      <c r="I46" s="16">
        <v>21979.65</v>
      </c>
      <c r="J46" s="16">
        <v>26913.34</v>
      </c>
      <c r="K46" s="16">
        <v>68868.91</v>
      </c>
      <c r="L46" s="16">
        <v>74972.73</v>
      </c>
      <c r="M46" s="16">
        <v>67856.78</v>
      </c>
      <c r="N46" s="16">
        <v>87113.07</v>
      </c>
      <c r="O46" s="16">
        <f t="shared" si="0"/>
        <v>563036.22</v>
      </c>
      <c r="P46" s="16">
        <f t="shared" si="1"/>
        <v>619339.84200000006</v>
      </c>
    </row>
    <row r="47" spans="2:16" x14ac:dyDescent="0.25">
      <c r="B47" s="16" t="s">
        <v>71</v>
      </c>
      <c r="C47" s="16">
        <v>15157.37</v>
      </c>
      <c r="D47" s="16">
        <v>12578.93</v>
      </c>
      <c r="E47" s="16">
        <v>16245.31</v>
      </c>
      <c r="F47" s="16">
        <v>13662.23</v>
      </c>
      <c r="G47" s="16">
        <v>16677.48</v>
      </c>
      <c r="H47" s="16">
        <v>17590.34</v>
      </c>
      <c r="I47" s="16">
        <v>12215.68</v>
      </c>
      <c r="J47" s="16">
        <v>9657.26</v>
      </c>
      <c r="K47" s="16">
        <v>28147.39</v>
      </c>
      <c r="L47" s="16">
        <v>24129.89</v>
      </c>
      <c r="M47" s="16">
        <v>25859.85</v>
      </c>
      <c r="N47" s="16">
        <v>31185.18</v>
      </c>
      <c r="O47" s="16">
        <f t="shared" si="0"/>
        <v>223106.91</v>
      </c>
      <c r="P47" s="16">
        <f t="shared" si="1"/>
        <v>245417.60100000002</v>
      </c>
    </row>
    <row r="48" spans="2:16" x14ac:dyDescent="0.25">
      <c r="B48" s="16" t="s">
        <v>72</v>
      </c>
      <c r="C48" s="16">
        <v>11037.96</v>
      </c>
      <c r="D48" s="16">
        <v>9890.65</v>
      </c>
      <c r="E48" s="16">
        <v>7582.54</v>
      </c>
      <c r="F48" s="16">
        <v>8314.17</v>
      </c>
      <c r="G48" s="16">
        <v>13639.84</v>
      </c>
      <c r="H48" s="16">
        <v>15416.31</v>
      </c>
      <c r="I48" s="16">
        <v>7385.68</v>
      </c>
      <c r="J48" s="16">
        <v>19671.04</v>
      </c>
      <c r="K48" s="16">
        <v>28552.59</v>
      </c>
      <c r="L48" s="16">
        <v>27457.31</v>
      </c>
      <c r="M48" s="16">
        <v>28050.54</v>
      </c>
      <c r="N48" s="16">
        <v>32071.54</v>
      </c>
      <c r="O48" s="16">
        <f t="shared" si="0"/>
        <v>209070.17</v>
      </c>
      <c r="P48" s="16">
        <f t="shared" si="1"/>
        <v>229977.18700000003</v>
      </c>
    </row>
    <row r="49" spans="2:16" x14ac:dyDescent="0.25">
      <c r="B49" s="16" t="s">
        <v>73</v>
      </c>
      <c r="C49" s="16">
        <v>12067.47</v>
      </c>
      <c r="D49" s="16">
        <v>6981.94</v>
      </c>
      <c r="E49" s="16">
        <v>7750.22</v>
      </c>
      <c r="F49" s="16">
        <v>8956.57</v>
      </c>
      <c r="G49" s="16">
        <v>9117.73</v>
      </c>
      <c r="H49" s="16">
        <v>10692.48</v>
      </c>
      <c r="I49" s="16">
        <v>7710.87</v>
      </c>
      <c r="J49" s="16">
        <v>6972.93</v>
      </c>
      <c r="K49" s="16">
        <v>14988.65</v>
      </c>
      <c r="L49" s="16">
        <v>15533</v>
      </c>
      <c r="M49" s="16">
        <v>16415.310000000001</v>
      </c>
      <c r="N49" s="16">
        <v>18321.509999999998</v>
      </c>
      <c r="O49" s="16">
        <f t="shared" si="0"/>
        <v>135508.68</v>
      </c>
      <c r="P49" s="16">
        <f t="shared" si="1"/>
        <v>149059.54800000001</v>
      </c>
    </row>
    <row r="50" spans="2:16" x14ac:dyDescent="0.25">
      <c r="B50" s="16" t="s">
        <v>74</v>
      </c>
      <c r="C50" s="16">
        <v>4207.72</v>
      </c>
      <c r="D50" s="16">
        <v>4637</v>
      </c>
      <c r="E50" s="16">
        <v>6084.26</v>
      </c>
      <c r="F50" s="16">
        <v>3872.23</v>
      </c>
      <c r="G50" s="16">
        <v>7821.69</v>
      </c>
      <c r="H50" s="16">
        <v>7561.45</v>
      </c>
      <c r="I50" s="16">
        <v>3376.98</v>
      </c>
      <c r="J50" s="16">
        <v>5248.3</v>
      </c>
      <c r="K50" s="16">
        <v>10264.780000000001</v>
      </c>
      <c r="L50" s="16">
        <v>10527.17</v>
      </c>
      <c r="M50" s="16">
        <v>10086.9</v>
      </c>
      <c r="N50" s="16">
        <v>12589.29</v>
      </c>
      <c r="O50" s="16">
        <f t="shared" si="0"/>
        <v>86277.76999999999</v>
      </c>
      <c r="P50" s="16">
        <f t="shared" si="1"/>
        <v>94905.546999999991</v>
      </c>
    </row>
    <row r="51" spans="2:16" x14ac:dyDescent="0.25">
      <c r="B51" s="16" t="s">
        <v>75</v>
      </c>
      <c r="C51" s="16">
        <v>4902.88</v>
      </c>
      <c r="D51" s="16">
        <v>5180.1400000000003</v>
      </c>
      <c r="E51" s="16">
        <v>6329.37</v>
      </c>
      <c r="F51" s="16">
        <v>5139.76</v>
      </c>
      <c r="G51" s="16">
        <v>5370.59</v>
      </c>
      <c r="H51" s="16">
        <v>7250.88</v>
      </c>
      <c r="I51" s="16">
        <v>5324.43</v>
      </c>
      <c r="J51" s="16">
        <v>4625.67</v>
      </c>
      <c r="K51" s="16">
        <v>9722.2099999999991</v>
      </c>
      <c r="L51" s="16">
        <v>9767.24</v>
      </c>
      <c r="M51" s="16">
        <v>9530.98</v>
      </c>
      <c r="N51" s="16">
        <v>10765.26</v>
      </c>
      <c r="O51" s="16">
        <f t="shared" si="0"/>
        <v>83909.409999999989</v>
      </c>
      <c r="P51" s="16">
        <f t="shared" si="1"/>
        <v>92300.350999999995</v>
      </c>
    </row>
    <row r="52" spans="2:16" x14ac:dyDescent="0.25">
      <c r="B52" s="16" t="s">
        <v>76</v>
      </c>
      <c r="C52" s="16">
        <v>5151.3500000000004</v>
      </c>
      <c r="D52" s="16">
        <v>5150.83</v>
      </c>
      <c r="E52" s="16">
        <v>5210.72</v>
      </c>
      <c r="F52" s="16">
        <v>4492.01</v>
      </c>
      <c r="G52" s="16">
        <v>5075.7700000000004</v>
      </c>
      <c r="H52" s="16">
        <v>6822.34</v>
      </c>
      <c r="I52" s="16">
        <v>3955.7</v>
      </c>
      <c r="J52" s="16">
        <v>5563.29</v>
      </c>
      <c r="K52" s="16">
        <v>8720.94</v>
      </c>
      <c r="L52" s="16">
        <v>8001.49</v>
      </c>
      <c r="M52" s="16">
        <v>6987.24</v>
      </c>
      <c r="N52" s="16">
        <v>9590.2900000000009</v>
      </c>
      <c r="O52" s="16">
        <f t="shared" si="0"/>
        <v>74721.97</v>
      </c>
      <c r="P52" s="16">
        <f t="shared" si="1"/>
        <v>82194.167000000001</v>
      </c>
    </row>
    <row r="53" spans="2:16" x14ac:dyDescent="0.25">
      <c r="B53" s="16" t="s">
        <v>77</v>
      </c>
      <c r="C53" s="16">
        <v>8800</v>
      </c>
      <c r="D53" s="16">
        <v>7846.26</v>
      </c>
      <c r="E53" s="16">
        <v>7968.83</v>
      </c>
      <c r="F53" s="16">
        <v>5786.1</v>
      </c>
      <c r="G53" s="16">
        <v>7536.27</v>
      </c>
      <c r="H53" s="16">
        <v>11259.09</v>
      </c>
      <c r="I53" s="16">
        <v>5439.83</v>
      </c>
      <c r="J53" s="16">
        <v>11060.84</v>
      </c>
      <c r="K53" s="16">
        <v>20155.45</v>
      </c>
      <c r="L53" s="16">
        <v>17055.71</v>
      </c>
      <c r="M53" s="16">
        <v>16610.990000000002</v>
      </c>
      <c r="N53" s="16">
        <v>22701.77</v>
      </c>
      <c r="O53" s="16">
        <f t="shared" si="0"/>
        <v>142221.14000000001</v>
      </c>
      <c r="P53" s="16">
        <f t="shared" si="1"/>
        <v>156443.25400000002</v>
      </c>
    </row>
    <row r="54" spans="2:16" x14ac:dyDescent="0.25">
      <c r="B54" s="16" t="s">
        <v>78</v>
      </c>
      <c r="C54" s="16">
        <v>34953.89</v>
      </c>
      <c r="D54" s="16">
        <v>32914.11</v>
      </c>
      <c r="E54" s="16">
        <v>18790.55</v>
      </c>
      <c r="F54" s="16">
        <v>22965.99</v>
      </c>
      <c r="G54" s="16">
        <v>22977.11</v>
      </c>
      <c r="H54" s="16">
        <v>37567.81</v>
      </c>
      <c r="I54" s="16">
        <v>39818.42</v>
      </c>
      <c r="J54" s="16">
        <v>41666.25</v>
      </c>
      <c r="K54" s="16">
        <v>45996.95</v>
      </c>
      <c r="L54" s="16">
        <v>48760.56</v>
      </c>
      <c r="M54" s="16">
        <v>48535.64</v>
      </c>
      <c r="N54" s="16">
        <v>49985.05</v>
      </c>
      <c r="O54" s="16">
        <f t="shared" si="0"/>
        <v>444932.33</v>
      </c>
      <c r="P54" s="16">
        <f t="shared" si="1"/>
        <v>489425.56300000008</v>
      </c>
    </row>
    <row r="55" spans="2:16" x14ac:dyDescent="0.25">
      <c r="C55" s="17">
        <f>SUM(C3:C53)</f>
        <v>868150.7200000002</v>
      </c>
      <c r="D55" s="17">
        <f t="shared" ref="D55:N55" si="2">SUM(D3:D53)</f>
        <v>1048580.6000000001</v>
      </c>
      <c r="E55" s="17">
        <f t="shared" si="2"/>
        <v>991441.01000000013</v>
      </c>
      <c r="F55" s="17">
        <f t="shared" si="2"/>
        <v>873776.56999999972</v>
      </c>
      <c r="G55" s="17">
        <f t="shared" si="2"/>
        <v>994655.10999999987</v>
      </c>
      <c r="H55" s="17">
        <f t="shared" si="2"/>
        <v>1159669.9199999997</v>
      </c>
      <c r="I55" s="17">
        <f t="shared" si="2"/>
        <v>781810.45000000007</v>
      </c>
      <c r="J55" s="17">
        <f t="shared" si="2"/>
        <v>1415676.7000000002</v>
      </c>
      <c r="K55" s="17">
        <f t="shared" si="2"/>
        <v>2439777.7200000002</v>
      </c>
      <c r="L55" s="17">
        <f t="shared" si="2"/>
        <v>2296301.9</v>
      </c>
      <c r="M55" s="17">
        <f t="shared" si="2"/>
        <v>2291905.46</v>
      </c>
      <c r="N55" s="17">
        <f t="shared" si="2"/>
        <v>2757804.3499999982</v>
      </c>
      <c r="O55" s="16">
        <f t="shared" si="0"/>
        <v>17919550.509999998</v>
      </c>
      <c r="P55" s="16">
        <f t="shared" si="1"/>
        <v>19711505.561000001</v>
      </c>
    </row>
    <row r="56" spans="2:16" x14ac:dyDescent="0.25">
      <c r="C56" s="92">
        <f>SUM(C55:E55)</f>
        <v>2908172.3300000005</v>
      </c>
      <c r="D56" s="92"/>
      <c r="E56" s="92"/>
      <c r="F56" s="92">
        <f>SUM(F55:H55)</f>
        <v>3028101.5999999996</v>
      </c>
      <c r="G56" s="92"/>
      <c r="H56" s="92"/>
      <c r="I56" s="92">
        <f>SUM(I55:K55)</f>
        <v>4637264.870000001</v>
      </c>
      <c r="J56" s="92"/>
      <c r="K56" s="92"/>
      <c r="L56" s="92">
        <f>SUM(L55:N55)</f>
        <v>7346011.7099999972</v>
      </c>
      <c r="M56" s="92"/>
      <c r="N56" s="92"/>
    </row>
  </sheetData>
  <mergeCells count="4">
    <mergeCell ref="C56:E56"/>
    <mergeCell ref="F56:H56"/>
    <mergeCell ref="I56:K56"/>
    <mergeCell ref="L56:N5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N56"/>
  <sheetViews>
    <sheetView workbookViewId="0">
      <selection activeCell="P13" sqref="P13"/>
    </sheetView>
  </sheetViews>
  <sheetFormatPr defaultRowHeight="13.2" x14ac:dyDescent="0.25"/>
  <cols>
    <col min="1" max="1" width="8.88671875" style="39"/>
    <col min="2" max="2" width="42" style="39" customWidth="1"/>
    <col min="3" max="3" width="9.33203125" style="39" customWidth="1"/>
    <col min="4" max="4" width="11.6640625" style="39" customWidth="1"/>
    <col min="5" max="5" width="11.33203125" style="39" customWidth="1"/>
    <col min="6" max="7" width="10.77734375" style="39" customWidth="1"/>
    <col min="8" max="9" width="8.88671875" style="39"/>
    <col min="10" max="10" width="10.77734375" style="39" customWidth="1"/>
    <col min="11" max="16384" width="8.88671875" style="39"/>
  </cols>
  <sheetData>
    <row r="2" spans="2:14" s="37" customFormat="1" x14ac:dyDescent="0.25"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1" t="s">
        <v>19</v>
      </c>
      <c r="H2" s="21" t="s">
        <v>20</v>
      </c>
      <c r="I2" s="21" t="s">
        <v>21</v>
      </c>
      <c r="J2" s="21" t="s">
        <v>22</v>
      </c>
      <c r="K2" s="21" t="s">
        <v>23</v>
      </c>
      <c r="L2" s="21" t="s">
        <v>24</v>
      </c>
      <c r="M2" s="21" t="s">
        <v>25</v>
      </c>
      <c r="N2" s="21" t="s">
        <v>26</v>
      </c>
    </row>
    <row r="3" spans="2:14" x14ac:dyDescent="0.25">
      <c r="B3" s="38" t="s">
        <v>27</v>
      </c>
      <c r="C3" s="38">
        <v>33860</v>
      </c>
      <c r="D3" s="38">
        <v>63570</v>
      </c>
      <c r="E3" s="38">
        <v>34131</v>
      </c>
      <c r="F3" s="38">
        <v>33822</v>
      </c>
      <c r="G3" s="38">
        <v>53920</v>
      </c>
      <c r="H3" s="38">
        <v>38940</v>
      </c>
      <c r="I3" s="38">
        <v>26065</v>
      </c>
      <c r="J3" s="38">
        <v>67028</v>
      </c>
      <c r="K3" s="38">
        <v>90486</v>
      </c>
      <c r="L3" s="38">
        <v>88804.47</v>
      </c>
      <c r="M3" s="38">
        <v>79205</v>
      </c>
      <c r="N3" s="38">
        <v>0</v>
      </c>
    </row>
    <row r="4" spans="2:14" x14ac:dyDescent="0.25">
      <c r="B4" s="38" t="s">
        <v>28</v>
      </c>
      <c r="C4" s="38">
        <v>1470</v>
      </c>
      <c r="D4" s="38">
        <v>3152</v>
      </c>
      <c r="E4" s="38">
        <v>3301</v>
      </c>
      <c r="F4" s="38">
        <v>2387</v>
      </c>
      <c r="G4" s="38">
        <v>2964</v>
      </c>
      <c r="H4" s="38">
        <v>2985</v>
      </c>
      <c r="I4" s="38">
        <v>1491</v>
      </c>
      <c r="J4" s="38">
        <v>4093</v>
      </c>
      <c r="K4" s="38">
        <v>3465</v>
      </c>
      <c r="L4" s="38">
        <v>5364.16</v>
      </c>
      <c r="M4" s="38">
        <v>0</v>
      </c>
      <c r="N4" s="38">
        <v>0</v>
      </c>
    </row>
    <row r="5" spans="2:14" x14ac:dyDescent="0.25">
      <c r="B5" s="38" t="s">
        <v>29</v>
      </c>
      <c r="C5" s="38">
        <v>24626.240000000002</v>
      </c>
      <c r="D5" s="38">
        <v>1</v>
      </c>
      <c r="E5" s="38">
        <v>38392.800000000003</v>
      </c>
      <c r="F5" s="38">
        <v>22530.46</v>
      </c>
      <c r="G5" s="38">
        <v>29927.09</v>
      </c>
      <c r="H5" s="38">
        <v>27532.19</v>
      </c>
      <c r="I5" s="38">
        <v>1</v>
      </c>
      <c r="J5" s="38">
        <v>47356.35</v>
      </c>
      <c r="K5" s="38">
        <v>1</v>
      </c>
      <c r="L5" s="38">
        <v>48453.55</v>
      </c>
      <c r="M5" s="38">
        <v>45949.71</v>
      </c>
      <c r="N5" s="38">
        <v>0</v>
      </c>
    </row>
    <row r="6" spans="2:14" x14ac:dyDescent="0.25">
      <c r="B6" s="38" t="s">
        <v>30</v>
      </c>
      <c r="C6" s="38">
        <v>1647.56</v>
      </c>
      <c r="D6" s="38">
        <v>578.85</v>
      </c>
      <c r="E6" s="38">
        <v>358.53</v>
      </c>
      <c r="F6" s="38">
        <v>2879.79</v>
      </c>
      <c r="G6" s="38">
        <v>3585.66</v>
      </c>
      <c r="H6" s="38">
        <v>3975.96</v>
      </c>
      <c r="I6" s="38">
        <v>1898.22</v>
      </c>
      <c r="J6" s="38">
        <v>4875.09</v>
      </c>
      <c r="K6" s="38">
        <v>5152</v>
      </c>
      <c r="L6" s="38">
        <v>0</v>
      </c>
      <c r="M6" s="38">
        <v>0</v>
      </c>
      <c r="N6" s="38">
        <v>0</v>
      </c>
    </row>
    <row r="7" spans="2:14" x14ac:dyDescent="0.25">
      <c r="B7" s="38" t="s">
        <v>31</v>
      </c>
      <c r="C7" s="38">
        <v>5174.29</v>
      </c>
      <c r="D7" s="38">
        <v>5071.45</v>
      </c>
      <c r="E7" s="38">
        <v>6242.38</v>
      </c>
      <c r="F7" s="38">
        <v>3954.4</v>
      </c>
      <c r="G7" s="38">
        <v>4942.01</v>
      </c>
      <c r="H7" s="38">
        <v>5235.4399999999996</v>
      </c>
      <c r="I7" s="38">
        <v>3979.08</v>
      </c>
      <c r="J7" s="38">
        <v>3943.44</v>
      </c>
      <c r="K7" s="38">
        <v>7594.55</v>
      </c>
      <c r="L7" s="38">
        <v>8742.11</v>
      </c>
      <c r="M7" s="38">
        <v>0</v>
      </c>
      <c r="N7" s="38">
        <v>0</v>
      </c>
    </row>
    <row r="8" spans="2:14" x14ac:dyDescent="0.25">
      <c r="B8" s="38" t="s">
        <v>32</v>
      </c>
      <c r="C8" s="38">
        <v>4482.28</v>
      </c>
      <c r="D8" s="38">
        <v>4227.8999999999996</v>
      </c>
      <c r="E8" s="38">
        <v>5112.17</v>
      </c>
      <c r="F8" s="38">
        <v>2982.91</v>
      </c>
      <c r="G8" s="38">
        <v>3677.52</v>
      </c>
      <c r="H8" s="38">
        <v>4384.95</v>
      </c>
      <c r="I8" s="38">
        <v>3088.31</v>
      </c>
      <c r="J8" s="38">
        <v>3706.93</v>
      </c>
      <c r="K8" s="38">
        <v>4877.22</v>
      </c>
      <c r="L8" s="38">
        <v>4670.32</v>
      </c>
      <c r="M8" s="38">
        <v>4715.92</v>
      </c>
      <c r="N8" s="38">
        <v>0</v>
      </c>
    </row>
    <row r="9" spans="2:14" x14ac:dyDescent="0.25">
      <c r="B9" s="38" t="s">
        <v>33</v>
      </c>
      <c r="C9" s="38">
        <v>2628</v>
      </c>
      <c r="D9" s="38">
        <v>1944.98</v>
      </c>
      <c r="E9" s="38">
        <v>2956</v>
      </c>
      <c r="F9" s="38">
        <v>1766</v>
      </c>
      <c r="G9" s="38">
        <v>2579.5</v>
      </c>
      <c r="H9" s="38">
        <v>2755.01</v>
      </c>
      <c r="I9" s="38">
        <v>2352.5</v>
      </c>
      <c r="J9" s="38">
        <v>1643.5</v>
      </c>
      <c r="K9" s="38">
        <v>3095.99</v>
      </c>
      <c r="L9" s="38">
        <v>3345.5</v>
      </c>
      <c r="M9" s="38">
        <v>0</v>
      </c>
      <c r="N9" s="38">
        <v>0</v>
      </c>
    </row>
    <row r="10" spans="2:14" x14ac:dyDescent="0.25">
      <c r="B10" s="38" t="s">
        <v>34</v>
      </c>
      <c r="C10" s="38">
        <v>12051.3</v>
      </c>
      <c r="D10" s="38">
        <v>9072.9</v>
      </c>
      <c r="E10" s="38">
        <v>13683.3</v>
      </c>
      <c r="F10" s="38">
        <v>14032.07</v>
      </c>
      <c r="G10" s="38">
        <v>16702.54</v>
      </c>
      <c r="H10" s="38">
        <v>14292.76</v>
      </c>
      <c r="I10" s="38">
        <v>11645.96</v>
      </c>
      <c r="J10" s="38">
        <v>7473.66</v>
      </c>
      <c r="K10" s="38">
        <v>18974.82</v>
      </c>
      <c r="L10" s="38">
        <v>19155.599999999999</v>
      </c>
      <c r="M10" s="38">
        <v>0</v>
      </c>
      <c r="N10" s="38">
        <v>0</v>
      </c>
    </row>
    <row r="11" spans="2:14" x14ac:dyDescent="0.25">
      <c r="B11" s="38" t="s">
        <v>35</v>
      </c>
      <c r="C11" s="38">
        <v>20908.02</v>
      </c>
      <c r="D11" s="38">
        <v>2568.36</v>
      </c>
      <c r="E11" s="38">
        <v>3510.84</v>
      </c>
      <c r="F11" s="38">
        <v>2407.1999999999998</v>
      </c>
      <c r="G11" s="38">
        <v>2794.8</v>
      </c>
      <c r="H11" s="38">
        <v>2480.64</v>
      </c>
      <c r="I11" s="38">
        <v>2800.92</v>
      </c>
      <c r="J11" s="38">
        <v>2313.36</v>
      </c>
      <c r="K11" s="38">
        <v>4204.4399999999996</v>
      </c>
      <c r="L11" s="38">
        <v>0</v>
      </c>
      <c r="M11" s="38">
        <v>0</v>
      </c>
      <c r="N11" s="38">
        <v>0</v>
      </c>
    </row>
    <row r="12" spans="2:14" x14ac:dyDescent="0.25">
      <c r="B12" s="38" t="s">
        <v>36</v>
      </c>
      <c r="C12" s="38">
        <v>3792</v>
      </c>
      <c r="D12" s="38">
        <v>2422</v>
      </c>
      <c r="E12" s="38">
        <v>3726</v>
      </c>
      <c r="F12" s="38">
        <v>2692</v>
      </c>
      <c r="G12" s="38">
        <v>3381</v>
      </c>
      <c r="H12" s="38">
        <v>2904</v>
      </c>
      <c r="I12" s="38">
        <v>3573</v>
      </c>
      <c r="J12" s="38">
        <v>3154</v>
      </c>
      <c r="K12" s="38">
        <v>5888</v>
      </c>
      <c r="L12" s="38">
        <v>6210</v>
      </c>
      <c r="M12" s="38">
        <v>0</v>
      </c>
      <c r="N12" s="38">
        <v>0</v>
      </c>
    </row>
    <row r="13" spans="2:14" x14ac:dyDescent="0.25">
      <c r="B13" s="38" t="s">
        <v>37</v>
      </c>
      <c r="C13" s="38">
        <v>2066</v>
      </c>
      <c r="D13" s="38">
        <v>1846</v>
      </c>
      <c r="E13" s="38">
        <v>1992</v>
      </c>
      <c r="F13" s="38">
        <v>1992</v>
      </c>
      <c r="G13" s="38">
        <v>1981</v>
      </c>
      <c r="H13" s="38">
        <v>1880</v>
      </c>
      <c r="I13" s="38">
        <v>1816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</row>
    <row r="14" spans="2:14" x14ac:dyDescent="0.25">
      <c r="B14" s="38" t="s">
        <v>38</v>
      </c>
      <c r="C14" s="38">
        <v>2335.81</v>
      </c>
      <c r="D14" s="38">
        <v>1252.5999999999999</v>
      </c>
      <c r="E14" s="38">
        <v>2384.6999999999998</v>
      </c>
      <c r="F14" s="38">
        <v>1629.9</v>
      </c>
      <c r="G14" s="38">
        <v>2100.4899999999998</v>
      </c>
      <c r="H14" s="38">
        <v>1867.89</v>
      </c>
      <c r="I14" s="38">
        <v>1703.8</v>
      </c>
      <c r="J14" s="38">
        <v>1584.3</v>
      </c>
      <c r="K14" s="38">
        <v>2640.4</v>
      </c>
      <c r="L14" s="38">
        <v>1868.6</v>
      </c>
      <c r="M14" s="38">
        <v>2709.9</v>
      </c>
      <c r="N14" s="38">
        <v>0</v>
      </c>
    </row>
    <row r="15" spans="2:14" x14ac:dyDescent="0.25">
      <c r="B15" s="38" t="s">
        <v>39</v>
      </c>
      <c r="C15" s="38">
        <v>1470.3</v>
      </c>
      <c r="D15" s="38">
        <v>2334.6</v>
      </c>
      <c r="E15" s="38">
        <v>2210.1</v>
      </c>
      <c r="F15" s="38">
        <v>1979.1</v>
      </c>
      <c r="G15" s="38">
        <v>2144.1</v>
      </c>
      <c r="H15" s="38">
        <v>2015.1</v>
      </c>
      <c r="I15" s="38">
        <v>1219.3</v>
      </c>
      <c r="J15" s="38">
        <v>1938</v>
      </c>
      <c r="K15" s="38">
        <v>2593.1999999999998</v>
      </c>
      <c r="L15" s="38">
        <v>2796</v>
      </c>
      <c r="M15" s="38">
        <v>2214.6</v>
      </c>
      <c r="N15" s="38">
        <v>0</v>
      </c>
    </row>
    <row r="16" spans="2:14" x14ac:dyDescent="0.25">
      <c r="B16" s="38" t="s">
        <v>40</v>
      </c>
      <c r="C16" s="38">
        <v>18032.14</v>
      </c>
      <c r="D16" s="38">
        <v>10576.77</v>
      </c>
      <c r="E16" s="38">
        <v>11358.78</v>
      </c>
      <c r="F16" s="38">
        <v>9189.19</v>
      </c>
      <c r="G16" s="38">
        <v>9104.2999999999993</v>
      </c>
      <c r="H16" s="38">
        <v>11889.42</v>
      </c>
      <c r="I16" s="38">
        <v>10716.45</v>
      </c>
      <c r="J16" s="38">
        <v>7761.96</v>
      </c>
      <c r="K16" s="38">
        <v>15432.91</v>
      </c>
      <c r="L16" s="38">
        <v>20501.95</v>
      </c>
      <c r="M16" s="38">
        <v>21982.9</v>
      </c>
      <c r="N16" s="38">
        <v>0</v>
      </c>
    </row>
    <row r="17" spans="2:14" x14ac:dyDescent="0.25">
      <c r="B17" s="38" t="s">
        <v>41</v>
      </c>
      <c r="C17" s="38">
        <v>2512.14</v>
      </c>
      <c r="D17" s="38">
        <v>3976.74</v>
      </c>
      <c r="E17" s="38">
        <v>3045</v>
      </c>
      <c r="F17" s="38">
        <v>2923.6</v>
      </c>
      <c r="G17" s="38">
        <v>3783.7</v>
      </c>
      <c r="H17" s="38">
        <v>4246</v>
      </c>
      <c r="I17" s="38">
        <v>3152.84</v>
      </c>
      <c r="J17" s="38">
        <v>4112.3599999999997</v>
      </c>
      <c r="K17" s="38">
        <v>4576.34</v>
      </c>
      <c r="L17" s="38">
        <v>5563.76</v>
      </c>
      <c r="M17" s="38">
        <v>4824.16</v>
      </c>
      <c r="N17" s="38">
        <v>0</v>
      </c>
    </row>
    <row r="18" spans="2:14" x14ac:dyDescent="0.25">
      <c r="B18" s="38" t="s">
        <v>42</v>
      </c>
      <c r="C18" s="38">
        <v>3929.95</v>
      </c>
      <c r="D18" s="38">
        <v>3458.39</v>
      </c>
      <c r="E18" s="38">
        <v>3053.72</v>
      </c>
      <c r="F18" s="38">
        <v>2386.98</v>
      </c>
      <c r="G18" s="38">
        <v>3039.49</v>
      </c>
      <c r="H18" s="38">
        <v>3058.37</v>
      </c>
      <c r="I18" s="38">
        <v>2702.43</v>
      </c>
      <c r="J18" s="38">
        <v>3334.67</v>
      </c>
      <c r="K18" s="38">
        <v>5268.92</v>
      </c>
      <c r="L18" s="38">
        <v>5508.94</v>
      </c>
      <c r="M18" s="38">
        <v>4733.16</v>
      </c>
      <c r="N18" s="38">
        <v>0</v>
      </c>
    </row>
    <row r="19" spans="2:14" x14ac:dyDescent="0.25">
      <c r="B19" s="38" t="s">
        <v>43</v>
      </c>
      <c r="C19" s="38">
        <v>2069.7600000000002</v>
      </c>
      <c r="D19" s="38">
        <v>2327.8000000000002</v>
      </c>
      <c r="E19" s="38">
        <v>2898.22</v>
      </c>
      <c r="F19" s="38">
        <v>2543.42</v>
      </c>
      <c r="G19" s="38">
        <v>3184.07</v>
      </c>
      <c r="H19" s="38">
        <v>2487.23</v>
      </c>
      <c r="I19" s="38">
        <v>1724.86</v>
      </c>
      <c r="J19" s="38">
        <v>1656.06</v>
      </c>
      <c r="K19" s="38">
        <v>2861.74</v>
      </c>
      <c r="L19" s="38">
        <v>3101.62</v>
      </c>
      <c r="M19" s="38">
        <v>2728.38</v>
      </c>
      <c r="N19" s="38">
        <v>0</v>
      </c>
    </row>
    <row r="20" spans="2:14" x14ac:dyDescent="0.25">
      <c r="B20" s="38" t="s">
        <v>44</v>
      </c>
      <c r="C20" s="38">
        <v>1621.51</v>
      </c>
      <c r="D20" s="38">
        <v>1080.0999999999999</v>
      </c>
      <c r="E20" s="38">
        <v>1412.3</v>
      </c>
      <c r="F20" s="38">
        <v>1371.71</v>
      </c>
      <c r="G20" s="38">
        <v>1597.89</v>
      </c>
      <c r="H20" s="38">
        <v>1544.2</v>
      </c>
      <c r="I20" s="38">
        <v>1222.21</v>
      </c>
      <c r="J20" s="38">
        <v>1222.21</v>
      </c>
      <c r="K20" s="38">
        <v>1863.4</v>
      </c>
      <c r="L20" s="38">
        <v>1577.9</v>
      </c>
      <c r="M20" s="38">
        <v>1616.69</v>
      </c>
      <c r="N20" s="38">
        <v>0</v>
      </c>
    </row>
    <row r="21" spans="2:14" x14ac:dyDescent="0.25">
      <c r="B21" s="38" t="s">
        <v>45</v>
      </c>
      <c r="C21" s="38">
        <v>2462</v>
      </c>
      <c r="D21" s="38">
        <v>1988</v>
      </c>
      <c r="E21" s="38">
        <v>1816</v>
      </c>
      <c r="F21" s="38">
        <v>2414</v>
      </c>
      <c r="G21" s="38">
        <v>2102</v>
      </c>
      <c r="H21" s="38">
        <v>2722</v>
      </c>
      <c r="I21" s="38">
        <v>2672</v>
      </c>
      <c r="J21" s="38">
        <v>2574</v>
      </c>
      <c r="K21" s="38">
        <v>2798</v>
      </c>
      <c r="L21" s="38">
        <v>2332</v>
      </c>
      <c r="M21" s="38">
        <v>0</v>
      </c>
      <c r="N21" s="38">
        <v>0</v>
      </c>
    </row>
    <row r="22" spans="2:14" x14ac:dyDescent="0.25">
      <c r="B22" s="38" t="s">
        <v>46</v>
      </c>
      <c r="C22" s="38">
        <v>7687.85</v>
      </c>
      <c r="D22" s="38">
        <v>14498.68</v>
      </c>
      <c r="E22" s="38">
        <v>11173.16</v>
      </c>
      <c r="F22" s="38">
        <v>7907.46</v>
      </c>
      <c r="G22" s="38">
        <v>10938.75</v>
      </c>
      <c r="H22" s="38">
        <v>16766.669999999998</v>
      </c>
      <c r="I22" s="38">
        <v>11107.73</v>
      </c>
      <c r="J22" s="38">
        <v>14852.29</v>
      </c>
      <c r="K22" s="38">
        <v>21706.54</v>
      </c>
      <c r="L22" s="38">
        <v>23979.97</v>
      </c>
      <c r="M22" s="38">
        <v>0</v>
      </c>
      <c r="N22" s="38">
        <v>0</v>
      </c>
    </row>
    <row r="23" spans="2:14" x14ac:dyDescent="0.25">
      <c r="B23" s="38" t="s">
        <v>47</v>
      </c>
      <c r="C23" s="38">
        <v>1362</v>
      </c>
      <c r="D23" s="38">
        <v>2098</v>
      </c>
      <c r="E23" s="38">
        <v>1754</v>
      </c>
      <c r="F23" s="38">
        <v>1209</v>
      </c>
      <c r="G23" s="38">
        <v>1690</v>
      </c>
      <c r="H23" s="38">
        <v>1402</v>
      </c>
      <c r="I23" s="38">
        <v>1279</v>
      </c>
      <c r="J23" s="38">
        <v>2032</v>
      </c>
      <c r="K23" s="38">
        <v>3244</v>
      </c>
      <c r="L23" s="38">
        <v>3117</v>
      </c>
      <c r="M23" s="38">
        <v>0</v>
      </c>
      <c r="N23" s="38">
        <v>0</v>
      </c>
    </row>
    <row r="24" spans="2:14" x14ac:dyDescent="0.25">
      <c r="B24" s="38" t="s">
        <v>48</v>
      </c>
      <c r="C24" s="38">
        <v>22813</v>
      </c>
      <c r="D24" s="38">
        <v>39565.01</v>
      </c>
      <c r="E24" s="38">
        <v>17533</v>
      </c>
      <c r="F24" s="38">
        <v>16738</v>
      </c>
      <c r="G24" s="38">
        <v>26226</v>
      </c>
      <c r="H24" s="38">
        <v>22951</v>
      </c>
      <c r="I24" s="38">
        <v>17618.009999999998</v>
      </c>
      <c r="J24" s="38">
        <v>51250.99</v>
      </c>
      <c r="K24" s="38">
        <v>48720</v>
      </c>
      <c r="L24" s="38">
        <v>42116</v>
      </c>
      <c r="M24" s="38">
        <v>42932</v>
      </c>
      <c r="N24" s="38">
        <v>0</v>
      </c>
    </row>
    <row r="25" spans="2:14" x14ac:dyDescent="0.25">
      <c r="B25" s="38" t="s">
        <v>49</v>
      </c>
      <c r="C25" s="38">
        <v>6193.44</v>
      </c>
      <c r="D25" s="38">
        <v>5038.8</v>
      </c>
      <c r="E25" s="38">
        <v>6866.64</v>
      </c>
      <c r="F25" s="38">
        <v>4773.6000000000004</v>
      </c>
      <c r="G25" s="38">
        <v>5913.96</v>
      </c>
      <c r="H25" s="38">
        <v>6262.8</v>
      </c>
      <c r="I25" s="38">
        <v>3325.2</v>
      </c>
      <c r="J25" s="38">
        <v>2058.36</v>
      </c>
      <c r="K25" s="38">
        <v>6103.68</v>
      </c>
      <c r="L25" s="38">
        <v>5446.8</v>
      </c>
      <c r="M25" s="38">
        <v>4857.24</v>
      </c>
      <c r="N25" s="38">
        <v>0</v>
      </c>
    </row>
    <row r="26" spans="2:14" x14ac:dyDescent="0.25">
      <c r="B26" s="38" t="s">
        <v>50</v>
      </c>
      <c r="C26" s="38">
        <v>6856.9</v>
      </c>
      <c r="D26" s="38">
        <v>5504.6</v>
      </c>
      <c r="E26" s="38">
        <v>9586.34</v>
      </c>
      <c r="F26" s="38">
        <v>12764.65</v>
      </c>
      <c r="G26" s="38">
        <v>8161.6</v>
      </c>
      <c r="H26" s="38">
        <v>5390.35</v>
      </c>
      <c r="I26" s="38">
        <v>4388.95</v>
      </c>
      <c r="J26" s="38">
        <v>5053.3</v>
      </c>
      <c r="K26" s="38">
        <v>7592.3</v>
      </c>
      <c r="L26" s="38">
        <v>6837.3</v>
      </c>
      <c r="M26" s="38">
        <v>6175.45</v>
      </c>
      <c r="N26" s="38">
        <v>0</v>
      </c>
    </row>
    <row r="27" spans="2:14" x14ac:dyDescent="0.25">
      <c r="B27" s="38" t="s">
        <v>51</v>
      </c>
      <c r="C27" s="38">
        <v>1983.3</v>
      </c>
      <c r="D27" s="38">
        <v>1526.9</v>
      </c>
      <c r="E27" s="38">
        <v>2522</v>
      </c>
      <c r="F27" s="38">
        <v>1460.8</v>
      </c>
      <c r="G27" s="38">
        <v>1769.89</v>
      </c>
      <c r="H27" s="38">
        <v>1728.7</v>
      </c>
      <c r="I27" s="38">
        <v>1218.2</v>
      </c>
      <c r="J27" s="38">
        <v>1002.19</v>
      </c>
      <c r="K27" s="38">
        <v>2671</v>
      </c>
      <c r="L27" s="38">
        <v>2315.8000000000002</v>
      </c>
      <c r="M27" s="38">
        <v>2165.8000000000002</v>
      </c>
      <c r="N27" s="38">
        <v>0</v>
      </c>
    </row>
    <row r="28" spans="2:14" x14ac:dyDescent="0.25">
      <c r="B28" s="38" t="s">
        <v>52</v>
      </c>
      <c r="C28" s="38">
        <v>9293.61</v>
      </c>
      <c r="D28" s="38">
        <v>5588.55</v>
      </c>
      <c r="E28" s="38">
        <v>8741.73</v>
      </c>
      <c r="F28" s="38">
        <v>11823.99</v>
      </c>
      <c r="G28" s="38">
        <v>8951.9500000000007</v>
      </c>
      <c r="H28" s="38">
        <v>7404.98</v>
      </c>
      <c r="I28" s="38">
        <v>7476.22</v>
      </c>
      <c r="J28" s="38">
        <v>4416.6000000000004</v>
      </c>
      <c r="K28" s="38">
        <v>10735.6</v>
      </c>
      <c r="L28" s="38">
        <v>8168.48</v>
      </c>
      <c r="M28" s="38">
        <v>9221.2099999999991</v>
      </c>
      <c r="N28" s="38">
        <v>0</v>
      </c>
    </row>
    <row r="29" spans="2:14" x14ac:dyDescent="0.25">
      <c r="B29" s="38" t="s">
        <v>53</v>
      </c>
      <c r="C29" s="38">
        <v>11080</v>
      </c>
      <c r="D29" s="38">
        <v>34103</v>
      </c>
      <c r="E29" s="38">
        <v>16452.080000000002</v>
      </c>
      <c r="F29" s="38">
        <v>17608.990000000002</v>
      </c>
      <c r="G29" s="38">
        <v>22451.99</v>
      </c>
      <c r="H29" s="38">
        <v>18198.990000000002</v>
      </c>
      <c r="I29" s="38">
        <v>9716</v>
      </c>
      <c r="J29" s="38">
        <v>41100</v>
      </c>
      <c r="K29" s="38">
        <v>42630</v>
      </c>
      <c r="L29" s="38">
        <v>35227</v>
      </c>
      <c r="M29" s="38">
        <v>23571.7</v>
      </c>
      <c r="N29" s="38">
        <v>0</v>
      </c>
    </row>
    <row r="30" spans="2:14" x14ac:dyDescent="0.25">
      <c r="B30" s="38" t="s">
        <v>54</v>
      </c>
      <c r="C30" s="38">
        <v>1621.5</v>
      </c>
      <c r="D30" s="38">
        <v>1562</v>
      </c>
      <c r="E30" s="38">
        <v>2002.4</v>
      </c>
      <c r="F30" s="38">
        <v>1501.6</v>
      </c>
      <c r="G30" s="38">
        <v>1734</v>
      </c>
      <c r="H30" s="38">
        <v>1840.5</v>
      </c>
      <c r="I30" s="38">
        <v>1314.9</v>
      </c>
      <c r="J30" s="38">
        <v>1021.1</v>
      </c>
      <c r="K30" s="38">
        <v>2082.6</v>
      </c>
      <c r="L30" s="38">
        <v>2497.3000000000002</v>
      </c>
      <c r="M30" s="38">
        <v>1985.1</v>
      </c>
      <c r="N30" s="38">
        <v>0</v>
      </c>
    </row>
    <row r="31" spans="2:14" x14ac:dyDescent="0.25">
      <c r="B31" s="38" t="s">
        <v>55</v>
      </c>
      <c r="C31" s="38">
        <v>3377.7</v>
      </c>
      <c r="D31" s="38">
        <v>5732.02</v>
      </c>
      <c r="E31" s="38">
        <v>5275.06</v>
      </c>
      <c r="F31" s="38">
        <v>3597.64</v>
      </c>
      <c r="G31" s="38">
        <v>5816.58</v>
      </c>
      <c r="H31" s="38">
        <v>5233.37</v>
      </c>
      <c r="I31" s="38">
        <v>4030.42</v>
      </c>
      <c r="J31" s="38">
        <v>6727.63</v>
      </c>
      <c r="K31" s="38">
        <v>9824.94</v>
      </c>
      <c r="L31" s="38">
        <v>9283.9699999999993</v>
      </c>
      <c r="M31" s="38">
        <v>6599.36</v>
      </c>
      <c r="N31" s="38">
        <v>0</v>
      </c>
    </row>
    <row r="32" spans="2:14" x14ac:dyDescent="0.25">
      <c r="B32" s="38" t="s">
        <v>56</v>
      </c>
      <c r="C32" s="38">
        <v>17989.38</v>
      </c>
      <c r="D32" s="38">
        <v>14062.15</v>
      </c>
      <c r="E32" s="38">
        <v>21599.65</v>
      </c>
      <c r="F32" s="38">
        <v>11257.47</v>
      </c>
      <c r="G32" s="38">
        <v>15324.33</v>
      </c>
      <c r="H32" s="38">
        <v>17362.55</v>
      </c>
      <c r="I32" s="38">
        <v>13621.75</v>
      </c>
      <c r="J32" s="38">
        <v>15858</v>
      </c>
      <c r="K32" s="38">
        <v>34788.699999999997</v>
      </c>
      <c r="L32" s="38">
        <v>29426.2</v>
      </c>
      <c r="M32" s="38">
        <v>28242.5</v>
      </c>
      <c r="N32" s="38">
        <v>0</v>
      </c>
    </row>
    <row r="33" spans="2:14" x14ac:dyDescent="0.25">
      <c r="B33" s="38" t="s">
        <v>57</v>
      </c>
      <c r="C33" s="38">
        <v>2669</v>
      </c>
      <c r="D33" s="38">
        <v>2524</v>
      </c>
      <c r="E33" s="38">
        <v>3234.6</v>
      </c>
      <c r="F33" s="38">
        <v>2784.4</v>
      </c>
      <c r="G33" s="38">
        <v>2777</v>
      </c>
      <c r="H33" s="38">
        <v>2904.4</v>
      </c>
      <c r="I33" s="38">
        <v>2437.6</v>
      </c>
      <c r="J33" s="38">
        <v>2967</v>
      </c>
      <c r="K33" s="38">
        <v>5166.88</v>
      </c>
      <c r="L33" s="38">
        <v>6462.6</v>
      </c>
      <c r="M33" s="38">
        <v>4558.28</v>
      </c>
      <c r="N33" s="38">
        <v>0</v>
      </c>
    </row>
    <row r="34" spans="2:14" x14ac:dyDescent="0.25">
      <c r="B34" s="38" t="s">
        <v>58</v>
      </c>
      <c r="C34" s="38">
        <v>2065.1999999999998</v>
      </c>
      <c r="D34" s="38">
        <v>1889.4</v>
      </c>
      <c r="E34" s="38">
        <v>1770</v>
      </c>
      <c r="F34" s="38">
        <v>1736.59</v>
      </c>
      <c r="G34" s="38">
        <v>1647.4</v>
      </c>
      <c r="H34" s="38">
        <v>1516.6</v>
      </c>
      <c r="I34" s="38">
        <v>1035</v>
      </c>
      <c r="J34" s="38">
        <v>1109</v>
      </c>
      <c r="K34" s="38">
        <v>2477.59</v>
      </c>
      <c r="L34" s="38">
        <v>2270.8000000000002</v>
      </c>
      <c r="M34" s="38">
        <v>2515.8000000000002</v>
      </c>
      <c r="N34" s="38">
        <v>0</v>
      </c>
    </row>
    <row r="35" spans="2:14" x14ac:dyDescent="0.25">
      <c r="B35" s="38" t="s">
        <v>59</v>
      </c>
      <c r="C35" s="38">
        <v>1368</v>
      </c>
      <c r="D35" s="38">
        <v>1383</v>
      </c>
      <c r="E35" s="38">
        <v>1700.5</v>
      </c>
      <c r="F35" s="38">
        <v>1279.5</v>
      </c>
      <c r="G35" s="38">
        <v>1347</v>
      </c>
      <c r="H35" s="38">
        <v>1697.5</v>
      </c>
      <c r="I35" s="38">
        <v>1105.5</v>
      </c>
      <c r="J35" s="38">
        <v>978.5</v>
      </c>
      <c r="K35" s="38">
        <v>2713.5</v>
      </c>
      <c r="L35" s="38">
        <v>4785</v>
      </c>
      <c r="M35" s="38">
        <v>0</v>
      </c>
      <c r="N35" s="38">
        <v>0</v>
      </c>
    </row>
    <row r="36" spans="2:14" x14ac:dyDescent="0.25">
      <c r="B36" s="38" t="s">
        <v>60</v>
      </c>
      <c r="C36" s="38">
        <v>11827.08</v>
      </c>
      <c r="D36" s="38">
        <v>15562.6</v>
      </c>
      <c r="E36" s="38">
        <v>8770.64</v>
      </c>
      <c r="F36" s="38">
        <v>6658.56</v>
      </c>
      <c r="G36" s="38">
        <v>11833.08</v>
      </c>
      <c r="H36" s="38">
        <v>12305.24</v>
      </c>
      <c r="I36" s="38">
        <v>7368.4</v>
      </c>
      <c r="J36" s="38">
        <v>22426.28</v>
      </c>
      <c r="K36" s="38">
        <v>28194.36</v>
      </c>
      <c r="L36" s="38">
        <v>26633.200000000001</v>
      </c>
      <c r="M36" s="38">
        <v>0</v>
      </c>
      <c r="N36" s="38">
        <v>0</v>
      </c>
    </row>
    <row r="37" spans="2:14" x14ac:dyDescent="0.25">
      <c r="B37" s="38" t="s">
        <v>61</v>
      </c>
      <c r="C37" s="38">
        <v>2827.34</v>
      </c>
      <c r="D37" s="38">
        <v>2701.25</v>
      </c>
      <c r="E37" s="38">
        <v>2821.46</v>
      </c>
      <c r="F37" s="38">
        <v>2799.88</v>
      </c>
      <c r="G37" s="38">
        <v>2513.63</v>
      </c>
      <c r="H37" s="38">
        <v>2780.07</v>
      </c>
      <c r="I37" s="38">
        <v>1860.11</v>
      </c>
      <c r="J37" s="38">
        <v>2449.59</v>
      </c>
      <c r="K37" s="38">
        <v>2271.11</v>
      </c>
      <c r="L37" s="38">
        <v>2207.65</v>
      </c>
      <c r="M37" s="38">
        <v>0</v>
      </c>
      <c r="N37" s="38">
        <v>0</v>
      </c>
    </row>
    <row r="38" spans="2:14" x14ac:dyDescent="0.25">
      <c r="B38" s="38" t="s">
        <v>62</v>
      </c>
      <c r="C38" s="38">
        <v>4071</v>
      </c>
      <c r="D38" s="38">
        <v>3280</v>
      </c>
      <c r="E38" s="38">
        <v>3599</v>
      </c>
      <c r="F38" s="38">
        <v>2519.9899999999998</v>
      </c>
      <c r="G38" s="38">
        <v>2715</v>
      </c>
      <c r="H38" s="38">
        <v>3382.39</v>
      </c>
      <c r="I38" s="38">
        <v>2568</v>
      </c>
      <c r="J38" s="38">
        <v>2832.99</v>
      </c>
      <c r="K38" s="38">
        <v>0</v>
      </c>
      <c r="L38" s="38">
        <v>0</v>
      </c>
      <c r="M38" s="38">
        <v>0</v>
      </c>
      <c r="N38" s="38">
        <v>0</v>
      </c>
    </row>
    <row r="39" spans="2:14" x14ac:dyDescent="0.25">
      <c r="B39" s="38" t="s">
        <v>63</v>
      </c>
      <c r="C39" s="38">
        <v>2646</v>
      </c>
      <c r="D39" s="38">
        <v>2546</v>
      </c>
      <c r="E39" s="38">
        <v>2454</v>
      </c>
      <c r="F39" s="38">
        <v>1817</v>
      </c>
      <c r="G39" s="38">
        <v>1881</v>
      </c>
      <c r="H39" s="38">
        <v>2252</v>
      </c>
      <c r="I39" s="38">
        <v>3011</v>
      </c>
      <c r="J39" s="38">
        <v>2333</v>
      </c>
      <c r="K39" s="38">
        <v>4254</v>
      </c>
      <c r="L39" s="38">
        <v>4493</v>
      </c>
      <c r="M39" s="38">
        <v>0</v>
      </c>
      <c r="N39" s="38">
        <v>0</v>
      </c>
    </row>
    <row r="40" spans="2:14" x14ac:dyDescent="0.25">
      <c r="B40" s="38" t="s">
        <v>64</v>
      </c>
      <c r="C40" s="38">
        <v>1174</v>
      </c>
      <c r="D40" s="38">
        <v>988</v>
      </c>
      <c r="E40" s="38">
        <v>1200</v>
      </c>
      <c r="F40" s="38">
        <v>926</v>
      </c>
      <c r="G40" s="38">
        <v>934</v>
      </c>
      <c r="H40" s="38">
        <v>1150</v>
      </c>
      <c r="I40" s="38">
        <v>900</v>
      </c>
      <c r="J40" s="38">
        <v>542</v>
      </c>
      <c r="K40" s="38">
        <v>1302</v>
      </c>
      <c r="L40" s="38">
        <v>1286</v>
      </c>
      <c r="M40" s="38">
        <v>1216</v>
      </c>
      <c r="N40" s="38">
        <v>0</v>
      </c>
    </row>
    <row r="41" spans="2:14" x14ac:dyDescent="0.25">
      <c r="B41" s="38" t="s">
        <v>65</v>
      </c>
      <c r="C41" s="38">
        <v>1737.98</v>
      </c>
      <c r="D41" s="38">
        <v>1370.43</v>
      </c>
      <c r="E41" s="38">
        <v>1723.97</v>
      </c>
      <c r="F41" s="38">
        <v>1171</v>
      </c>
      <c r="G41" s="38">
        <v>1464.4</v>
      </c>
      <c r="H41" s="38">
        <v>1805.59</v>
      </c>
      <c r="I41" s="38">
        <v>2224.4</v>
      </c>
      <c r="J41" s="38">
        <v>2181.4</v>
      </c>
      <c r="K41" s="38">
        <v>0</v>
      </c>
      <c r="L41" s="38">
        <v>0</v>
      </c>
      <c r="M41" s="38">
        <v>0</v>
      </c>
      <c r="N41" s="38">
        <v>0</v>
      </c>
    </row>
    <row r="42" spans="2:14" x14ac:dyDescent="0.25">
      <c r="B42" s="38" t="s">
        <v>66</v>
      </c>
      <c r="C42" s="38">
        <v>3176.23</v>
      </c>
      <c r="D42" s="38">
        <v>8095.46</v>
      </c>
      <c r="E42" s="38">
        <v>6026.82</v>
      </c>
      <c r="F42" s="38">
        <v>4876.3999999999996</v>
      </c>
      <c r="G42" s="38">
        <v>6285.47</v>
      </c>
      <c r="H42" s="38">
        <v>6913.3</v>
      </c>
      <c r="I42" s="38">
        <v>3395.17</v>
      </c>
      <c r="J42" s="38">
        <v>11446.08</v>
      </c>
      <c r="K42" s="38">
        <v>12252.43</v>
      </c>
      <c r="L42" s="38">
        <v>11897.12</v>
      </c>
      <c r="M42" s="38">
        <v>9188.86</v>
      </c>
      <c r="N42" s="38">
        <v>0</v>
      </c>
    </row>
    <row r="43" spans="2:14" x14ac:dyDescent="0.25">
      <c r="B43" s="38" t="s">
        <v>67</v>
      </c>
      <c r="C43" s="38">
        <v>2963</v>
      </c>
      <c r="D43" s="38">
        <v>1828</v>
      </c>
      <c r="E43" s="38">
        <v>2856</v>
      </c>
      <c r="F43" s="38">
        <v>2154</v>
      </c>
      <c r="G43" s="38">
        <v>2406</v>
      </c>
      <c r="H43" s="38">
        <v>3324</v>
      </c>
      <c r="I43" s="38">
        <v>2199</v>
      </c>
      <c r="J43" s="38">
        <v>4427.6400000000003</v>
      </c>
      <c r="K43" s="38">
        <v>3215.12</v>
      </c>
      <c r="L43" s="38">
        <v>3706.68</v>
      </c>
      <c r="M43" s="38">
        <v>0</v>
      </c>
      <c r="N43" s="38">
        <v>0</v>
      </c>
    </row>
    <row r="44" spans="2:14" x14ac:dyDescent="0.25">
      <c r="B44" s="38" t="s">
        <v>68</v>
      </c>
      <c r="C44" s="38">
        <v>1846.8</v>
      </c>
      <c r="D44" s="38">
        <v>1286.2</v>
      </c>
      <c r="E44" s="38">
        <v>1911.2</v>
      </c>
      <c r="F44" s="38">
        <v>1136.2</v>
      </c>
      <c r="G44" s="38">
        <v>1397.2</v>
      </c>
      <c r="H44" s="38">
        <v>1444.6</v>
      </c>
      <c r="I44" s="38">
        <v>1466.2</v>
      </c>
      <c r="J44" s="38">
        <v>962.3</v>
      </c>
      <c r="K44" s="38">
        <v>1561</v>
      </c>
      <c r="L44" s="38">
        <v>1771.5</v>
      </c>
      <c r="M44" s="38">
        <v>1516.5</v>
      </c>
      <c r="N44" s="38">
        <v>0</v>
      </c>
    </row>
    <row r="45" spans="2:14" x14ac:dyDescent="0.25">
      <c r="B45" s="38" t="s">
        <v>69</v>
      </c>
      <c r="C45" s="38">
        <v>1547</v>
      </c>
      <c r="D45" s="38">
        <v>1106</v>
      </c>
      <c r="E45" s="38">
        <v>1805</v>
      </c>
      <c r="F45" s="38">
        <v>1250</v>
      </c>
      <c r="G45" s="38">
        <v>1180</v>
      </c>
      <c r="H45" s="38">
        <v>1255</v>
      </c>
      <c r="I45" s="38">
        <v>1353</v>
      </c>
      <c r="J45" s="38">
        <v>855</v>
      </c>
      <c r="K45" s="38">
        <v>1759</v>
      </c>
      <c r="L45" s="38">
        <v>1923</v>
      </c>
      <c r="M45" s="38">
        <v>1609</v>
      </c>
      <c r="N45" s="38">
        <v>0</v>
      </c>
    </row>
    <row r="46" spans="2:14" x14ac:dyDescent="0.25">
      <c r="B46" s="38" t="s">
        <v>70</v>
      </c>
      <c r="C46" s="38">
        <v>10451.9</v>
      </c>
      <c r="D46" s="38">
        <v>7190.46</v>
      </c>
      <c r="E46" s="38">
        <v>10913.35</v>
      </c>
      <c r="F46" s="38">
        <v>5870.58</v>
      </c>
      <c r="G46" s="38">
        <v>7078.49</v>
      </c>
      <c r="H46" s="38">
        <v>6907.99</v>
      </c>
      <c r="I46" s="38">
        <v>6682.46</v>
      </c>
      <c r="J46" s="38">
        <v>6507.29</v>
      </c>
      <c r="K46" s="38">
        <v>15714.52</v>
      </c>
      <c r="L46" s="38">
        <v>16834.009999999998</v>
      </c>
      <c r="M46" s="38">
        <v>11908.84</v>
      </c>
      <c r="N46" s="38">
        <v>0</v>
      </c>
    </row>
    <row r="47" spans="2:14" x14ac:dyDescent="0.25">
      <c r="B47" s="38" t="s">
        <v>71</v>
      </c>
      <c r="C47" s="38">
        <v>3704.06</v>
      </c>
      <c r="D47" s="38">
        <v>2310.14</v>
      </c>
      <c r="E47" s="38">
        <v>6733.25</v>
      </c>
      <c r="F47" s="38">
        <v>13016.31</v>
      </c>
      <c r="G47" s="38">
        <v>5634.8</v>
      </c>
      <c r="H47" s="38">
        <v>3515.92</v>
      </c>
      <c r="I47" s="38">
        <v>3007.28</v>
      </c>
      <c r="J47" s="38">
        <v>1758.72</v>
      </c>
      <c r="K47" s="38">
        <v>4737.16</v>
      </c>
      <c r="L47" s="38">
        <v>4183.1400000000003</v>
      </c>
      <c r="M47" s="38">
        <v>3955.66</v>
      </c>
      <c r="N47" s="38">
        <v>0</v>
      </c>
    </row>
    <row r="48" spans="2:14" x14ac:dyDescent="0.25">
      <c r="B48" s="38" t="s">
        <v>72</v>
      </c>
      <c r="C48" s="38">
        <v>2373</v>
      </c>
      <c r="D48" s="38">
        <v>3836.68</v>
      </c>
      <c r="E48" s="38">
        <v>2486.7399999999998</v>
      </c>
      <c r="F48" s="38">
        <v>2145.89</v>
      </c>
      <c r="G48" s="38">
        <v>2491.2199999999998</v>
      </c>
      <c r="H48" s="38">
        <v>3125.98</v>
      </c>
      <c r="I48" s="38">
        <v>2884.92</v>
      </c>
      <c r="J48" s="38">
        <v>3936.9</v>
      </c>
      <c r="K48" s="38">
        <v>5885.66</v>
      </c>
      <c r="L48" s="38">
        <v>5876.25</v>
      </c>
      <c r="M48" s="38">
        <v>0</v>
      </c>
      <c r="N48" s="38">
        <v>0</v>
      </c>
    </row>
    <row r="49" spans="2:14" x14ac:dyDescent="0.25">
      <c r="B49" s="38" t="s">
        <v>73</v>
      </c>
      <c r="C49" s="38">
        <v>2425.6</v>
      </c>
      <c r="D49" s="38">
        <v>1895.2</v>
      </c>
      <c r="E49" s="38">
        <v>2469.6</v>
      </c>
      <c r="F49" s="38">
        <v>1975.2</v>
      </c>
      <c r="G49" s="38">
        <v>2032.8</v>
      </c>
      <c r="H49" s="38">
        <v>2396.8000000000002</v>
      </c>
      <c r="I49" s="38">
        <v>1371.2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2:14" x14ac:dyDescent="0.25">
      <c r="B50" s="38" t="s">
        <v>74</v>
      </c>
      <c r="C50" s="38">
        <v>913</v>
      </c>
      <c r="D50" s="38">
        <v>1673</v>
      </c>
      <c r="E50" s="38">
        <v>1612</v>
      </c>
      <c r="F50" s="38">
        <v>1384</v>
      </c>
      <c r="G50" s="38">
        <v>1847</v>
      </c>
      <c r="H50" s="38">
        <v>3139</v>
      </c>
      <c r="I50" s="38">
        <v>831</v>
      </c>
      <c r="J50" s="38">
        <v>1382</v>
      </c>
      <c r="K50" s="38">
        <v>2529</v>
      </c>
      <c r="L50" s="38">
        <v>2631</v>
      </c>
      <c r="M50" s="38">
        <v>2265</v>
      </c>
      <c r="N50" s="38">
        <v>0</v>
      </c>
    </row>
    <row r="51" spans="2:14" x14ac:dyDescent="0.25">
      <c r="B51" s="38" t="s">
        <v>75</v>
      </c>
      <c r="C51" s="38">
        <v>1621</v>
      </c>
      <c r="D51" s="38">
        <v>1274.8</v>
      </c>
      <c r="E51" s="38">
        <v>1843.2</v>
      </c>
      <c r="F51" s="38">
        <v>1398</v>
      </c>
      <c r="G51" s="38">
        <v>1457</v>
      </c>
      <c r="H51" s="38">
        <v>1454</v>
      </c>
      <c r="I51" s="38">
        <v>1701</v>
      </c>
      <c r="J51" s="38">
        <v>1346</v>
      </c>
      <c r="K51" s="38">
        <v>2207</v>
      </c>
      <c r="L51" s="38">
        <v>2440</v>
      </c>
      <c r="M51" s="38">
        <v>1988</v>
      </c>
      <c r="N51" s="38">
        <v>0</v>
      </c>
    </row>
    <row r="52" spans="2:14" x14ac:dyDescent="0.25">
      <c r="B52" s="38" t="s">
        <v>76</v>
      </c>
      <c r="C52" s="38">
        <v>945</v>
      </c>
      <c r="D52" s="38">
        <v>1145</v>
      </c>
      <c r="E52" s="38">
        <v>1149</v>
      </c>
      <c r="F52" s="38">
        <v>1178</v>
      </c>
      <c r="G52" s="38">
        <v>1178</v>
      </c>
      <c r="H52" s="38">
        <v>995</v>
      </c>
      <c r="I52" s="38">
        <v>1060</v>
      </c>
      <c r="J52" s="38">
        <v>1102</v>
      </c>
      <c r="K52" s="38">
        <v>1461</v>
      </c>
      <c r="L52" s="38">
        <v>1657</v>
      </c>
      <c r="M52" s="38">
        <v>0</v>
      </c>
      <c r="N52" s="38">
        <v>0</v>
      </c>
    </row>
    <row r="53" spans="2:14" x14ac:dyDescent="0.25">
      <c r="B53" s="38" t="s">
        <v>77</v>
      </c>
      <c r="C53" s="38">
        <v>1944.5</v>
      </c>
      <c r="D53" s="38">
        <v>3099</v>
      </c>
      <c r="E53" s="38">
        <v>2060.5</v>
      </c>
      <c r="F53" s="38">
        <v>1878</v>
      </c>
      <c r="G53" s="38">
        <v>2260</v>
      </c>
      <c r="H53" s="38">
        <v>2432.5</v>
      </c>
      <c r="I53" s="38">
        <v>1420</v>
      </c>
      <c r="J53" s="38">
        <v>3809</v>
      </c>
      <c r="K53" s="38">
        <v>4266</v>
      </c>
      <c r="L53" s="38">
        <v>4969.4399999999996</v>
      </c>
      <c r="M53" s="38">
        <v>3670.47</v>
      </c>
      <c r="N53" s="38">
        <v>0</v>
      </c>
    </row>
    <row r="54" spans="2:14" x14ac:dyDescent="0.25">
      <c r="B54" s="38" t="s">
        <v>78</v>
      </c>
      <c r="C54" s="38">
        <v>8044.43</v>
      </c>
      <c r="D54" s="38">
        <v>8769.65</v>
      </c>
      <c r="E54" s="38">
        <v>5354.7</v>
      </c>
      <c r="F54" s="38">
        <v>3993.61</v>
      </c>
      <c r="G54" s="38">
        <v>6220.98</v>
      </c>
      <c r="H54" s="38">
        <v>7798.42</v>
      </c>
      <c r="I54" s="38">
        <v>10758.05</v>
      </c>
      <c r="J54" s="38">
        <v>10191.64</v>
      </c>
      <c r="K54" s="38">
        <v>11919.31</v>
      </c>
      <c r="L54" s="38">
        <v>10299.65</v>
      </c>
      <c r="M54" s="38">
        <v>8892.67</v>
      </c>
      <c r="N54" s="38">
        <v>0</v>
      </c>
    </row>
    <row r="55" spans="2:14" x14ac:dyDescent="0.25">
      <c r="B55" s="21" t="s">
        <v>92</v>
      </c>
      <c r="C55" s="40">
        <f>SUM(C3:C54)</f>
        <v>309739.09999999998</v>
      </c>
      <c r="D55" s="40">
        <f t="shared" ref="D55:N55" si="0">SUM(D3:D54)</f>
        <v>326484.42000000004</v>
      </c>
      <c r="E55" s="40">
        <f t="shared" si="0"/>
        <v>319586.43</v>
      </c>
      <c r="F55" s="40">
        <f t="shared" si="0"/>
        <v>270476.03999999998</v>
      </c>
      <c r="G55" s="40">
        <f t="shared" si="0"/>
        <v>331071.68</v>
      </c>
      <c r="H55" s="40">
        <f t="shared" si="0"/>
        <v>316234.36999999994</v>
      </c>
      <c r="I55" s="40">
        <f t="shared" si="0"/>
        <v>219560.55000000002</v>
      </c>
      <c r="J55" s="40">
        <f t="shared" si="0"/>
        <v>400687.67999999993</v>
      </c>
      <c r="K55" s="40">
        <f t="shared" si="0"/>
        <v>485759.92999999993</v>
      </c>
      <c r="L55" s="40">
        <f t="shared" si="0"/>
        <v>512739.33999999997</v>
      </c>
      <c r="M55" s="40">
        <f t="shared" si="0"/>
        <v>349715.86</v>
      </c>
      <c r="N55" s="40">
        <f t="shared" si="0"/>
        <v>0</v>
      </c>
    </row>
    <row r="56" spans="2:14" x14ac:dyDescent="0.25">
      <c r="B56" s="21" t="s">
        <v>93</v>
      </c>
      <c r="C56" s="93">
        <f>SUM(C55:E55)</f>
        <v>955809.95</v>
      </c>
      <c r="D56" s="93"/>
      <c r="E56" s="93"/>
      <c r="F56" s="93">
        <f>SUM(F55:H55)</f>
        <v>917782.08999999985</v>
      </c>
      <c r="G56" s="93"/>
      <c r="H56" s="93"/>
      <c r="I56" s="93">
        <f>SUM(I55:K55)</f>
        <v>1106008.1599999999</v>
      </c>
      <c r="J56" s="93"/>
      <c r="K56" s="93"/>
      <c r="L56" s="93">
        <f>SUM(L55:N55)</f>
        <v>862455.2</v>
      </c>
      <c r="M56" s="93"/>
      <c r="N56" s="93"/>
    </row>
  </sheetData>
  <mergeCells count="4">
    <mergeCell ref="C56:E56"/>
    <mergeCell ref="F56:H56"/>
    <mergeCell ref="I56:K56"/>
    <mergeCell ref="L56:N5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N56"/>
  <sheetViews>
    <sheetView workbookViewId="0">
      <selection activeCell="Q21" sqref="Q21"/>
    </sheetView>
  </sheetViews>
  <sheetFormatPr defaultRowHeight="13.2" x14ac:dyDescent="0.25"/>
  <cols>
    <col min="1" max="1" width="8.88671875" style="39"/>
    <col min="2" max="2" width="41.5546875" style="39" customWidth="1"/>
    <col min="3" max="3" width="13.44140625" style="39" customWidth="1"/>
    <col min="4" max="4" width="12.5546875" style="39" customWidth="1"/>
    <col min="5" max="5" width="11.88671875" style="39" customWidth="1"/>
    <col min="6" max="6" width="11.6640625" style="39" customWidth="1"/>
    <col min="7" max="7" width="9.88671875" style="39" customWidth="1"/>
    <col min="8" max="9" width="8.88671875" style="39"/>
    <col min="10" max="10" width="9.77734375" style="39" customWidth="1"/>
    <col min="11" max="11" width="8.88671875" style="39"/>
    <col min="12" max="12" width="9.77734375" style="39" customWidth="1"/>
    <col min="13" max="16384" width="8.88671875" style="39"/>
  </cols>
  <sheetData>
    <row r="2" spans="2:14" s="37" customFormat="1" x14ac:dyDescent="0.25"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1" t="s">
        <v>19</v>
      </c>
      <c r="H2" s="21" t="s">
        <v>20</v>
      </c>
      <c r="I2" s="21" t="s">
        <v>21</v>
      </c>
      <c r="J2" s="21" t="s">
        <v>22</v>
      </c>
      <c r="K2" s="21" t="s">
        <v>23</v>
      </c>
      <c r="L2" s="21" t="s">
        <v>24</v>
      </c>
      <c r="M2" s="21" t="s">
        <v>25</v>
      </c>
      <c r="N2" s="21" t="s">
        <v>26</v>
      </c>
    </row>
    <row r="3" spans="2:14" x14ac:dyDescent="0.25">
      <c r="B3" s="38" t="s">
        <v>27</v>
      </c>
      <c r="C3" s="38">
        <v>216961.03</v>
      </c>
      <c r="D3" s="38">
        <v>383620.92</v>
      </c>
      <c r="E3" s="38">
        <v>197265.5</v>
      </c>
      <c r="F3" s="38">
        <v>213932.58</v>
      </c>
      <c r="G3" s="38">
        <v>372953.61000000004</v>
      </c>
      <c r="H3" s="38">
        <v>242474.81000000003</v>
      </c>
      <c r="I3" s="38">
        <v>153075.82</v>
      </c>
      <c r="J3" s="38">
        <v>399646.17</v>
      </c>
      <c r="K3" s="38">
        <v>525518.28</v>
      </c>
      <c r="L3" s="38">
        <v>508658.75</v>
      </c>
      <c r="M3" s="38">
        <v>467977.11</v>
      </c>
      <c r="N3" s="38">
        <v>0</v>
      </c>
    </row>
    <row r="4" spans="2:14" x14ac:dyDescent="0.25">
      <c r="B4" s="38" t="s">
        <v>28</v>
      </c>
      <c r="C4" s="38">
        <v>7951.48</v>
      </c>
      <c r="D4" s="38">
        <v>16667.45</v>
      </c>
      <c r="E4" s="38">
        <v>17439.560000000001</v>
      </c>
      <c r="F4" s="38">
        <v>14273.82</v>
      </c>
      <c r="G4" s="38">
        <v>17643.400000000001</v>
      </c>
      <c r="H4" s="38">
        <v>17766.04</v>
      </c>
      <c r="I4" s="38">
        <v>9041.31</v>
      </c>
      <c r="J4" s="38">
        <v>21445.53</v>
      </c>
      <c r="K4" s="38">
        <v>18206.330000000002</v>
      </c>
      <c r="L4" s="38">
        <v>30498.28</v>
      </c>
      <c r="M4" s="38">
        <v>0</v>
      </c>
      <c r="N4" s="38">
        <v>0</v>
      </c>
    </row>
    <row r="5" spans="2:14" x14ac:dyDescent="0.25">
      <c r="B5" s="38" t="s">
        <v>29</v>
      </c>
      <c r="C5" s="38">
        <v>137009.06</v>
      </c>
      <c r="D5" s="38">
        <v>205010.47</v>
      </c>
      <c r="E5" s="38">
        <v>132312.51999999999</v>
      </c>
      <c r="F5" s="38">
        <v>141710.87</v>
      </c>
      <c r="G5" s="38">
        <v>186319.05</v>
      </c>
      <c r="H5" s="38">
        <v>176737.67</v>
      </c>
      <c r="I5" s="38">
        <v>123910.06</v>
      </c>
      <c r="J5" s="38">
        <v>271426.12</v>
      </c>
      <c r="K5" s="38">
        <v>261082.33</v>
      </c>
      <c r="L5" s="38">
        <v>273817.88</v>
      </c>
      <c r="M5" s="38">
        <v>287202.3</v>
      </c>
      <c r="N5" s="38">
        <v>0</v>
      </c>
    </row>
    <row r="6" spans="2:14" x14ac:dyDescent="0.25">
      <c r="B6" s="38" t="s">
        <v>30</v>
      </c>
      <c r="C6" s="38">
        <v>8482.5499999999993</v>
      </c>
      <c r="D6" s="38">
        <v>6760.38</v>
      </c>
      <c r="E6" s="38">
        <v>6540.12</v>
      </c>
      <c r="F6" s="38">
        <v>17770.34</v>
      </c>
      <c r="G6" s="38">
        <v>24833.29</v>
      </c>
      <c r="H6" s="38">
        <v>26407.61</v>
      </c>
      <c r="I6" s="38">
        <v>12443.1</v>
      </c>
      <c r="J6" s="38">
        <v>28468.69</v>
      </c>
      <c r="K6" s="38">
        <v>28772.639999999999</v>
      </c>
      <c r="L6" s="38">
        <v>0</v>
      </c>
      <c r="M6" s="38">
        <v>0</v>
      </c>
      <c r="N6" s="38">
        <v>0</v>
      </c>
    </row>
    <row r="7" spans="2:14" x14ac:dyDescent="0.25">
      <c r="B7" s="38" t="s">
        <v>31</v>
      </c>
      <c r="C7" s="38">
        <v>32853.15</v>
      </c>
      <c r="D7" s="38">
        <v>31446.44</v>
      </c>
      <c r="E7" s="38">
        <v>37179.5</v>
      </c>
      <c r="F7" s="38">
        <v>24493.57</v>
      </c>
      <c r="G7" s="38">
        <v>33887.03</v>
      </c>
      <c r="H7" s="38">
        <v>33794.93</v>
      </c>
      <c r="I7" s="38">
        <v>26528</v>
      </c>
      <c r="J7" s="38">
        <v>23670.61</v>
      </c>
      <c r="K7" s="38">
        <v>42012.14</v>
      </c>
      <c r="L7" s="38">
        <v>47250.239999999998</v>
      </c>
      <c r="M7" s="38">
        <v>0</v>
      </c>
      <c r="N7" s="38">
        <v>0</v>
      </c>
    </row>
    <row r="8" spans="2:14" x14ac:dyDescent="0.25">
      <c r="B8" s="38" t="s">
        <v>32</v>
      </c>
      <c r="C8" s="38">
        <v>26803.87</v>
      </c>
      <c r="D8" s="38">
        <v>24154.799999999999</v>
      </c>
      <c r="E8" s="38">
        <v>28117.3</v>
      </c>
      <c r="F8" s="38">
        <v>17732.02</v>
      </c>
      <c r="G8" s="38">
        <v>24292.63</v>
      </c>
      <c r="H8" s="38">
        <v>28419.9</v>
      </c>
      <c r="I8" s="38">
        <v>19521.650000000001</v>
      </c>
      <c r="J8" s="38">
        <v>27607.1</v>
      </c>
      <c r="K8" s="38">
        <v>29666.79</v>
      </c>
      <c r="L8" s="38">
        <v>30601.59</v>
      </c>
      <c r="M8" s="38">
        <v>2826.49</v>
      </c>
      <c r="N8" s="38">
        <v>0</v>
      </c>
    </row>
    <row r="9" spans="2:14" x14ac:dyDescent="0.25">
      <c r="B9" s="38" t="s">
        <v>33</v>
      </c>
      <c r="C9" s="38">
        <v>13952.15</v>
      </c>
      <c r="D9" s="38">
        <v>10412.790000000001</v>
      </c>
      <c r="E9" s="38">
        <v>15651.8</v>
      </c>
      <c r="F9" s="38">
        <v>10647.27</v>
      </c>
      <c r="G9" s="38">
        <v>15397.98</v>
      </c>
      <c r="H9" s="38">
        <v>16422.93</v>
      </c>
      <c r="I9" s="38">
        <v>14072.33</v>
      </c>
      <c r="J9" s="38">
        <v>8811.16</v>
      </c>
      <c r="K9" s="38">
        <v>16303.01</v>
      </c>
      <c r="L9" s="38">
        <v>17589.97</v>
      </c>
      <c r="M9" s="38">
        <v>0</v>
      </c>
      <c r="N9" s="38">
        <v>0</v>
      </c>
    </row>
    <row r="10" spans="2:14" x14ac:dyDescent="0.25">
      <c r="B10" s="38" t="s">
        <v>34</v>
      </c>
      <c r="C10" s="38">
        <v>73045.429999999993</v>
      </c>
      <c r="D10" s="38">
        <v>56289.99</v>
      </c>
      <c r="E10" s="38">
        <v>78297.25</v>
      </c>
      <c r="F10" s="38">
        <v>61913.760000000002</v>
      </c>
      <c r="G10" s="38">
        <v>77430.27</v>
      </c>
      <c r="H10" s="38">
        <v>58796.81</v>
      </c>
      <c r="I10" s="38">
        <v>47748.26</v>
      </c>
      <c r="J10" s="38">
        <v>57670.21</v>
      </c>
      <c r="K10" s="38">
        <v>116088.44</v>
      </c>
      <c r="L10" s="38">
        <v>128832.27</v>
      </c>
      <c r="M10" s="38">
        <v>0</v>
      </c>
      <c r="N10" s="38">
        <v>0</v>
      </c>
    </row>
    <row r="11" spans="2:14" x14ac:dyDescent="0.25">
      <c r="B11" s="38" t="s">
        <v>35</v>
      </c>
      <c r="C11" s="38">
        <v>20908.02</v>
      </c>
      <c r="D11" s="38">
        <v>15578.15</v>
      </c>
      <c r="E11" s="38">
        <v>20979.23</v>
      </c>
      <c r="F11" s="38">
        <v>14914.66</v>
      </c>
      <c r="G11" s="38">
        <v>19004.34</v>
      </c>
      <c r="H11" s="38">
        <v>16398.79</v>
      </c>
      <c r="I11" s="38">
        <v>18264.41</v>
      </c>
      <c r="J11" s="38">
        <v>13808.49</v>
      </c>
      <c r="K11" s="38">
        <v>23991.48</v>
      </c>
      <c r="L11" s="38">
        <v>0</v>
      </c>
      <c r="M11" s="38">
        <v>0</v>
      </c>
      <c r="N11" s="38">
        <v>0</v>
      </c>
    </row>
    <row r="12" spans="2:14" x14ac:dyDescent="0.25">
      <c r="B12" s="38" t="s">
        <v>36</v>
      </c>
      <c r="C12" s="38">
        <v>23731.68</v>
      </c>
      <c r="D12" s="38">
        <v>15025.07</v>
      </c>
      <c r="E12" s="38">
        <v>22534.15</v>
      </c>
      <c r="F12" s="38">
        <v>16217.69</v>
      </c>
      <c r="G12" s="38">
        <v>22451.93</v>
      </c>
      <c r="H12" s="38">
        <v>18013.79</v>
      </c>
      <c r="I12" s="38">
        <v>23817.83</v>
      </c>
      <c r="J12" s="38">
        <v>21128.17</v>
      </c>
      <c r="K12" s="38">
        <v>35261.86</v>
      </c>
      <c r="L12" s="38">
        <v>38378.14</v>
      </c>
      <c r="M12" s="38">
        <v>0</v>
      </c>
      <c r="N12" s="38">
        <v>0</v>
      </c>
    </row>
    <row r="13" spans="2:14" x14ac:dyDescent="0.25">
      <c r="B13" s="38" t="s">
        <v>37</v>
      </c>
      <c r="C13" s="38">
        <v>11039.91</v>
      </c>
      <c r="D13" s="38">
        <v>9899.9</v>
      </c>
      <c r="E13" s="38">
        <v>10656.45</v>
      </c>
      <c r="F13" s="38">
        <v>8098.17</v>
      </c>
      <c r="G13" s="38">
        <v>11902.83</v>
      </c>
      <c r="H13" s="38">
        <v>11313.01</v>
      </c>
      <c r="I13" s="38">
        <v>10939.25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</row>
    <row r="14" spans="2:14" x14ac:dyDescent="0.25">
      <c r="B14" s="38" t="s">
        <v>38</v>
      </c>
      <c r="C14" s="38">
        <v>12438.03</v>
      </c>
      <c r="D14" s="38">
        <v>6824.94</v>
      </c>
      <c r="E14" s="38">
        <v>12691.39</v>
      </c>
      <c r="F14" s="38">
        <v>9852.4500000000007</v>
      </c>
      <c r="G14" s="38">
        <v>12600.64</v>
      </c>
      <c r="H14" s="38">
        <v>11242.29</v>
      </c>
      <c r="I14" s="38">
        <v>10284.030000000001</v>
      </c>
      <c r="J14" s="38">
        <v>8505.7999999999993</v>
      </c>
      <c r="K14" s="38">
        <v>13953.11</v>
      </c>
      <c r="L14" s="38">
        <v>9972.2199999999993</v>
      </c>
      <c r="M14" s="38">
        <v>14311.58</v>
      </c>
      <c r="N14" s="38">
        <v>0</v>
      </c>
    </row>
    <row r="15" spans="2:14" x14ac:dyDescent="0.25">
      <c r="B15" s="38" t="s">
        <v>39</v>
      </c>
      <c r="C15" s="38">
        <v>7953.05</v>
      </c>
      <c r="D15" s="38">
        <v>12431.77</v>
      </c>
      <c r="E15" s="38">
        <v>11786.62</v>
      </c>
      <c r="F15" s="38">
        <v>11891.73</v>
      </c>
      <c r="G15" s="38">
        <v>12855.31</v>
      </c>
      <c r="H15" s="38">
        <v>12101.97</v>
      </c>
      <c r="I15" s="38">
        <v>7448.78</v>
      </c>
      <c r="J15" s="38">
        <v>10328.620000000001</v>
      </c>
      <c r="K15" s="38">
        <v>13709.65</v>
      </c>
      <c r="L15" s="38">
        <v>14755.69</v>
      </c>
      <c r="M15" s="38">
        <v>11756.85</v>
      </c>
      <c r="N15" s="38">
        <v>0</v>
      </c>
    </row>
    <row r="16" spans="2:14" x14ac:dyDescent="0.25">
      <c r="B16" s="38" t="s">
        <v>40</v>
      </c>
      <c r="C16" s="38">
        <v>100170.24000000001</v>
      </c>
      <c r="D16" s="38">
        <v>67156.22</v>
      </c>
      <c r="E16" s="38">
        <v>68284.45</v>
      </c>
      <c r="F16" s="38">
        <v>55470.22</v>
      </c>
      <c r="G16" s="38">
        <v>55781.87</v>
      </c>
      <c r="H16" s="38">
        <v>80499.14</v>
      </c>
      <c r="I16" s="38">
        <v>68097.08</v>
      </c>
      <c r="J16" s="38">
        <v>47689.89</v>
      </c>
      <c r="K16" s="38">
        <v>93884</v>
      </c>
      <c r="L16" s="38">
        <v>116231.31</v>
      </c>
      <c r="M16" s="38">
        <v>121346.57</v>
      </c>
      <c r="N16" s="38">
        <v>0</v>
      </c>
    </row>
    <row r="17" spans="2:14" x14ac:dyDescent="0.25">
      <c r="B17" s="38" t="s">
        <v>41</v>
      </c>
      <c r="C17" s="38">
        <v>14620.74</v>
      </c>
      <c r="D17" s="38">
        <v>22425.87</v>
      </c>
      <c r="E17" s="38">
        <v>16676.88</v>
      </c>
      <c r="F17" s="38">
        <v>18429.37</v>
      </c>
      <c r="G17" s="38">
        <v>23520.01</v>
      </c>
      <c r="H17" s="38">
        <v>26221.08</v>
      </c>
      <c r="I17" s="38">
        <v>19289.41</v>
      </c>
      <c r="J17" s="38">
        <v>28759.62</v>
      </c>
      <c r="K17" s="38">
        <v>25411.39</v>
      </c>
      <c r="L17" s="38">
        <v>31942.67</v>
      </c>
      <c r="M17" s="38">
        <v>27294.1</v>
      </c>
      <c r="N17" s="38">
        <v>0</v>
      </c>
    </row>
    <row r="18" spans="2:14" x14ac:dyDescent="0.25">
      <c r="B18" s="38" t="s">
        <v>42</v>
      </c>
      <c r="C18" s="38">
        <v>24176.01</v>
      </c>
      <c r="D18" s="38">
        <v>19992.990000000002</v>
      </c>
      <c r="E18" s="38">
        <v>18411.91</v>
      </c>
      <c r="F18" s="38">
        <v>14308.89</v>
      </c>
      <c r="G18" s="38">
        <v>20256.849999999999</v>
      </c>
      <c r="H18" s="38">
        <v>19596.63</v>
      </c>
      <c r="I18" s="38">
        <v>17888.150000000001</v>
      </c>
      <c r="J18" s="38">
        <v>21462.04</v>
      </c>
      <c r="K18" s="38">
        <v>30673.22</v>
      </c>
      <c r="L18" s="38">
        <v>32163.919999999998</v>
      </c>
      <c r="M18" s="38">
        <v>27248.98</v>
      </c>
      <c r="N18" s="38">
        <v>0</v>
      </c>
    </row>
    <row r="19" spans="2:14" x14ac:dyDescent="0.25">
      <c r="B19" s="38" t="s">
        <v>43</v>
      </c>
      <c r="C19" s="38">
        <v>18626.29</v>
      </c>
      <c r="D19" s="38">
        <v>18944.240000000002</v>
      </c>
      <c r="E19" s="38">
        <v>19514.5</v>
      </c>
      <c r="F19" s="38">
        <v>20833.23</v>
      </c>
      <c r="G19" s="38">
        <v>21895.200000000001</v>
      </c>
      <c r="H19" s="38">
        <v>19843.7</v>
      </c>
      <c r="I19" s="38">
        <v>19476.34</v>
      </c>
      <c r="J19" s="38">
        <v>18233.009999999998</v>
      </c>
      <c r="K19" s="38">
        <v>19409.439999999999</v>
      </c>
      <c r="L19" s="38">
        <v>17156.41</v>
      </c>
      <c r="M19" s="38">
        <v>14406.9</v>
      </c>
      <c r="N19" s="38">
        <v>0</v>
      </c>
    </row>
    <row r="20" spans="2:14" x14ac:dyDescent="0.25">
      <c r="B20" s="38" t="s">
        <v>44</v>
      </c>
      <c r="C20" s="38">
        <v>8736.59</v>
      </c>
      <c r="D20" s="38">
        <v>5931.07</v>
      </c>
      <c r="E20" s="38">
        <v>7652.5</v>
      </c>
      <c r="F20" s="38">
        <v>8344.67</v>
      </c>
      <c r="G20" s="38">
        <v>9665.5300000000007</v>
      </c>
      <c r="H20" s="38">
        <v>9351.98</v>
      </c>
      <c r="I20" s="38">
        <v>7471.61</v>
      </c>
      <c r="J20" s="38">
        <v>6983.75</v>
      </c>
      <c r="K20" s="38">
        <v>9945.39</v>
      </c>
      <c r="L20" s="38">
        <v>8472.7999999999993</v>
      </c>
      <c r="M20" s="38">
        <v>8672.89</v>
      </c>
      <c r="N20" s="38">
        <v>0</v>
      </c>
    </row>
    <row r="21" spans="2:14" x14ac:dyDescent="0.25">
      <c r="B21" s="38" t="s">
        <v>45</v>
      </c>
      <c r="C21" s="38">
        <v>13091.95</v>
      </c>
      <c r="D21" s="38">
        <v>10635.73</v>
      </c>
      <c r="E21" s="38">
        <v>9744.43</v>
      </c>
      <c r="F21" s="38">
        <v>14431.49</v>
      </c>
      <c r="G21" s="38">
        <v>12609.45</v>
      </c>
      <c r="H21" s="38">
        <v>16230.15</v>
      </c>
      <c r="I21" s="38">
        <v>15938.15</v>
      </c>
      <c r="J21" s="38">
        <v>13610.61</v>
      </c>
      <c r="K21" s="38">
        <v>14766.01</v>
      </c>
      <c r="L21" s="38">
        <v>12362.41</v>
      </c>
      <c r="M21" s="38">
        <v>0</v>
      </c>
      <c r="N21" s="38">
        <v>0</v>
      </c>
    </row>
    <row r="22" spans="2:14" x14ac:dyDescent="0.25">
      <c r="B22" s="38" t="s">
        <v>46</v>
      </c>
      <c r="C22" s="38">
        <v>51511.39</v>
      </c>
      <c r="D22" s="38">
        <v>88022.010000000009</v>
      </c>
      <c r="E22" s="38">
        <v>72156.61</v>
      </c>
      <c r="F22" s="38">
        <v>53101.18</v>
      </c>
      <c r="G22" s="38">
        <v>78031.429999999993</v>
      </c>
      <c r="H22" s="38">
        <v>70768.679999999993</v>
      </c>
      <c r="I22" s="38">
        <v>46001.81</v>
      </c>
      <c r="J22" s="38">
        <v>96258.08</v>
      </c>
      <c r="K22" s="38">
        <v>127140.03</v>
      </c>
      <c r="L22" s="38">
        <v>138130.10999999999</v>
      </c>
      <c r="M22" s="38">
        <v>0</v>
      </c>
      <c r="N22" s="38">
        <v>0</v>
      </c>
    </row>
    <row r="23" spans="2:14" x14ac:dyDescent="0.25">
      <c r="B23" s="38" t="s">
        <v>47</v>
      </c>
      <c r="C23" s="38">
        <v>7391.86</v>
      </c>
      <c r="D23" s="38">
        <v>11205.74</v>
      </c>
      <c r="E23" s="38">
        <v>9423.15</v>
      </c>
      <c r="F23" s="38">
        <v>7394.47</v>
      </c>
      <c r="G23" s="38">
        <v>10203.43</v>
      </c>
      <c r="H23" s="38">
        <v>8521.5499999999993</v>
      </c>
      <c r="I23" s="38">
        <v>7908.37</v>
      </c>
      <c r="J23" s="38">
        <v>10815.03</v>
      </c>
      <c r="K23" s="38">
        <v>17066.439999999999</v>
      </c>
      <c r="L23" s="38">
        <v>16411.38</v>
      </c>
      <c r="M23" s="38">
        <v>0</v>
      </c>
      <c r="N23" s="38">
        <v>0</v>
      </c>
    </row>
    <row r="24" spans="2:14" x14ac:dyDescent="0.25">
      <c r="B24" s="38" t="s">
        <v>48</v>
      </c>
      <c r="C24" s="38">
        <v>138027.97</v>
      </c>
      <c r="D24" s="38">
        <v>229598.44</v>
      </c>
      <c r="E24" s="38">
        <v>99628.22</v>
      </c>
      <c r="F24" s="38">
        <v>104316.77</v>
      </c>
      <c r="G24" s="38">
        <v>172441.24</v>
      </c>
      <c r="H24" s="38">
        <v>148201.39000000001</v>
      </c>
      <c r="I24" s="38">
        <v>102864.25</v>
      </c>
      <c r="J24" s="38">
        <v>296672.96999999997</v>
      </c>
      <c r="K24" s="38">
        <v>274572.82</v>
      </c>
      <c r="L24" s="38">
        <v>239596.27</v>
      </c>
      <c r="M24" s="38">
        <v>247815.1</v>
      </c>
      <c r="N24" s="38">
        <v>0</v>
      </c>
    </row>
    <row r="25" spans="2:14" x14ac:dyDescent="0.25">
      <c r="B25" s="38" t="s">
        <v>49</v>
      </c>
      <c r="C25" s="38">
        <v>34450</v>
      </c>
      <c r="D25" s="38">
        <v>28378.58</v>
      </c>
      <c r="E25" s="38">
        <v>37818.32</v>
      </c>
      <c r="F25" s="38">
        <v>29334.3</v>
      </c>
      <c r="G25" s="38">
        <v>37891.230000000003</v>
      </c>
      <c r="H25" s="38">
        <v>39259.86</v>
      </c>
      <c r="I25" s="38">
        <v>20342.43</v>
      </c>
      <c r="J25" s="38">
        <v>11201.61</v>
      </c>
      <c r="K25" s="38">
        <v>34340.11</v>
      </c>
      <c r="L25" s="38">
        <v>31359.09</v>
      </c>
      <c r="M25" s="38">
        <v>28498.26</v>
      </c>
      <c r="N25" s="38">
        <v>0</v>
      </c>
    </row>
    <row r="26" spans="2:14" x14ac:dyDescent="0.25">
      <c r="B26" s="38" t="s">
        <v>50</v>
      </c>
      <c r="C26" s="38">
        <v>37624.58</v>
      </c>
      <c r="D26" s="38">
        <v>32042.37</v>
      </c>
      <c r="E26" s="38">
        <v>53800.71</v>
      </c>
      <c r="F26" s="38">
        <v>72157.08</v>
      </c>
      <c r="G26" s="38">
        <v>47453.22</v>
      </c>
      <c r="H26" s="38">
        <v>32097.49</v>
      </c>
      <c r="I26" s="38">
        <v>28685.59</v>
      </c>
      <c r="J26" s="38">
        <v>28763.88</v>
      </c>
      <c r="K26" s="38">
        <v>44753.35</v>
      </c>
      <c r="L26" s="38">
        <v>38698.1</v>
      </c>
      <c r="M26" s="38">
        <v>37322.99</v>
      </c>
      <c r="N26" s="38">
        <v>0</v>
      </c>
    </row>
    <row r="27" spans="2:14" x14ac:dyDescent="0.25">
      <c r="B27" s="38" t="s">
        <v>51</v>
      </c>
      <c r="C27" s="38">
        <v>10611.36</v>
      </c>
      <c r="D27" s="38">
        <v>8246.34</v>
      </c>
      <c r="E27" s="38">
        <v>13402.84</v>
      </c>
      <c r="F27" s="38">
        <v>8864.94</v>
      </c>
      <c r="G27" s="38">
        <v>10669.98</v>
      </c>
      <c r="H27" s="38">
        <v>10429.44</v>
      </c>
      <c r="I27" s="38">
        <v>7448.21</v>
      </c>
      <c r="J27" s="38">
        <v>5503.33</v>
      </c>
      <c r="K27" s="38">
        <v>14110.9</v>
      </c>
      <c r="L27" s="38">
        <v>12278.84</v>
      </c>
      <c r="M27" s="38">
        <v>11505.15</v>
      </c>
      <c r="N27" s="38">
        <v>0</v>
      </c>
    </row>
    <row r="28" spans="2:14" x14ac:dyDescent="0.25">
      <c r="B28" s="38" t="s">
        <v>52</v>
      </c>
      <c r="C28" s="38">
        <v>9293.61</v>
      </c>
      <c r="D28" s="38">
        <v>5588.55</v>
      </c>
      <c r="E28" s="38">
        <v>8741.73</v>
      </c>
      <c r="F28" s="38">
        <v>11823.99</v>
      </c>
      <c r="G28" s="38">
        <v>8951.9500000000007</v>
      </c>
      <c r="H28" s="38">
        <v>7404.98</v>
      </c>
      <c r="I28" s="38">
        <v>7476.22</v>
      </c>
      <c r="J28" s="38">
        <v>4416.6000000000004</v>
      </c>
      <c r="K28" s="38">
        <v>10735.6</v>
      </c>
      <c r="L28" s="38">
        <v>8768.48</v>
      </c>
      <c r="M28" s="38">
        <v>9221.2099999999991</v>
      </c>
      <c r="N28" s="38">
        <v>0</v>
      </c>
    </row>
    <row r="29" spans="2:14" x14ac:dyDescent="0.25">
      <c r="B29" s="38" t="s">
        <v>53</v>
      </c>
      <c r="C29" s="38">
        <v>63152.62</v>
      </c>
      <c r="D29" s="38">
        <v>194503</v>
      </c>
      <c r="E29" s="38">
        <v>102354.26</v>
      </c>
      <c r="F29" s="38">
        <v>102354.26</v>
      </c>
      <c r="G29" s="38">
        <v>150937.99</v>
      </c>
      <c r="H29" s="38">
        <v>119466.73</v>
      </c>
      <c r="I29" s="38">
        <v>58722.81</v>
      </c>
      <c r="J29" s="38">
        <v>234169.60000000001</v>
      </c>
      <c r="K29" s="38">
        <v>244369.42</v>
      </c>
      <c r="L29" s="38">
        <v>219401.37</v>
      </c>
      <c r="M29" s="38">
        <v>162140.34</v>
      </c>
      <c r="N29" s="38">
        <v>0</v>
      </c>
    </row>
    <row r="30" spans="2:14" x14ac:dyDescent="0.25">
      <c r="B30" s="38" t="s">
        <v>54</v>
      </c>
      <c r="C30" s="38">
        <v>8736.5499999999993</v>
      </c>
      <c r="D30" s="38">
        <v>8428.24</v>
      </c>
      <c r="E30" s="38">
        <v>10710.34</v>
      </c>
      <c r="F30" s="38">
        <v>9103.2099999999991</v>
      </c>
      <c r="G30" s="38">
        <v>10460.379999999999</v>
      </c>
      <c r="H30" s="38">
        <v>11082.34</v>
      </c>
      <c r="I30" s="38">
        <v>8012.9</v>
      </c>
      <c r="J30" s="38">
        <v>5600.86</v>
      </c>
      <c r="K30" s="38">
        <v>11076.01</v>
      </c>
      <c r="L30" s="38">
        <v>13215.02</v>
      </c>
      <c r="M30" s="38">
        <v>10573.12</v>
      </c>
      <c r="N30" s="38">
        <v>0</v>
      </c>
    </row>
    <row r="31" spans="2:14" x14ac:dyDescent="0.25">
      <c r="B31" s="38" t="s">
        <v>55</v>
      </c>
      <c r="C31" s="38">
        <v>19661.71</v>
      </c>
      <c r="D31" s="38">
        <v>34167.300000000003</v>
      </c>
      <c r="E31" s="38">
        <v>33088.129999999997</v>
      </c>
      <c r="F31" s="38">
        <v>22373.08</v>
      </c>
      <c r="G31" s="38">
        <v>38908.21</v>
      </c>
      <c r="H31" s="38">
        <v>33245.75</v>
      </c>
      <c r="I31" s="38">
        <v>24276.21</v>
      </c>
      <c r="J31" s="38">
        <v>41718.980000000003</v>
      </c>
      <c r="K31" s="38">
        <v>57290.91</v>
      </c>
      <c r="L31" s="38">
        <v>53815.23</v>
      </c>
      <c r="M31" s="38">
        <v>38781.440000000002</v>
      </c>
      <c r="N31" s="38">
        <v>0</v>
      </c>
    </row>
    <row r="32" spans="2:14" x14ac:dyDescent="0.25">
      <c r="B32" s="38" t="s">
        <v>56</v>
      </c>
      <c r="C32" s="38">
        <v>110886.61</v>
      </c>
      <c r="D32" s="38">
        <v>82051.710000000006</v>
      </c>
      <c r="E32" s="38">
        <v>123681.54</v>
      </c>
      <c r="F32" s="38">
        <v>71029.919999999998</v>
      </c>
      <c r="G32" s="38">
        <v>104286.45</v>
      </c>
      <c r="H32" s="38">
        <v>111884.71</v>
      </c>
      <c r="I32" s="38">
        <v>86033.21</v>
      </c>
      <c r="J32" s="38">
        <v>98897</v>
      </c>
      <c r="K32" s="38">
        <v>188169.33</v>
      </c>
      <c r="L32" s="38">
        <v>160910.32</v>
      </c>
      <c r="M32" s="38">
        <v>156258.66</v>
      </c>
      <c r="N32" s="38">
        <v>0</v>
      </c>
    </row>
    <row r="33" spans="2:14" x14ac:dyDescent="0.25">
      <c r="B33" s="38" t="s">
        <v>57</v>
      </c>
      <c r="C33" s="38">
        <v>14164.6</v>
      </c>
      <c r="D33" s="38">
        <v>13413.21</v>
      </c>
      <c r="E33" s="38">
        <v>17095.490000000002</v>
      </c>
      <c r="F33" s="38">
        <v>16594.57</v>
      </c>
      <c r="G33" s="38">
        <v>16551.36</v>
      </c>
      <c r="H33" s="38">
        <v>17295.34</v>
      </c>
      <c r="I33" s="38">
        <v>14569.3</v>
      </c>
      <c r="J33" s="38">
        <v>15637.7</v>
      </c>
      <c r="K33" s="38">
        <v>29122.78</v>
      </c>
      <c r="L33" s="38">
        <v>36104.74</v>
      </c>
      <c r="M33" s="38">
        <v>25580.76</v>
      </c>
      <c r="N33" s="38">
        <v>0</v>
      </c>
    </row>
    <row r="34" spans="2:14" x14ac:dyDescent="0.25">
      <c r="B34" s="38" t="s">
        <v>58</v>
      </c>
      <c r="C34" s="38">
        <v>11035.77</v>
      </c>
      <c r="D34" s="38">
        <v>10124.799999999999</v>
      </c>
      <c r="E34" s="38">
        <v>9506.0499999999993</v>
      </c>
      <c r="F34" s="38">
        <v>10475.52</v>
      </c>
      <c r="G34" s="38">
        <v>9954.66</v>
      </c>
      <c r="H34" s="38">
        <v>9190.82</v>
      </c>
      <c r="I34" s="38">
        <v>6378.34</v>
      </c>
      <c r="J34" s="38">
        <v>6054.25</v>
      </c>
      <c r="K34" s="38">
        <v>13113.35</v>
      </c>
      <c r="L34" s="38">
        <v>12046.73</v>
      </c>
      <c r="M34" s="38">
        <v>13310.43</v>
      </c>
      <c r="N34" s="38">
        <v>0</v>
      </c>
    </row>
    <row r="35" spans="2:14" x14ac:dyDescent="0.25">
      <c r="B35" s="38" t="s">
        <v>59</v>
      </c>
      <c r="C35" s="38">
        <v>7422.93</v>
      </c>
      <c r="D35" s="38">
        <v>7500.67</v>
      </c>
      <c r="E35" s="38">
        <v>9145.92</v>
      </c>
      <c r="F35" s="38">
        <v>7806.19</v>
      </c>
      <c r="G35" s="38">
        <v>8200.36</v>
      </c>
      <c r="H35" s="38">
        <v>10247.25</v>
      </c>
      <c r="I35" s="38">
        <v>6790.04</v>
      </c>
      <c r="J35" s="38">
        <v>5281.14</v>
      </c>
      <c r="K35" s="38">
        <v>14330.16</v>
      </c>
      <c r="L35" s="38">
        <v>25014.82</v>
      </c>
      <c r="M35" s="38">
        <v>0</v>
      </c>
      <c r="N35" s="38">
        <v>0</v>
      </c>
    </row>
    <row r="36" spans="2:14" x14ac:dyDescent="0.25">
      <c r="B36" s="38" t="s">
        <v>60</v>
      </c>
      <c r="C36" s="38">
        <v>74592.509999999995</v>
      </c>
      <c r="D36" s="38">
        <v>138537.69</v>
      </c>
      <c r="E36" s="38">
        <v>107585.05</v>
      </c>
      <c r="F36" s="38">
        <v>99739.37</v>
      </c>
      <c r="G36" s="38">
        <v>129592.92</v>
      </c>
      <c r="H36" s="38">
        <v>87786.12</v>
      </c>
      <c r="I36" s="38">
        <v>106630.61</v>
      </c>
      <c r="J36" s="38">
        <v>168610.84</v>
      </c>
      <c r="K36" s="38">
        <v>155730.39000000001</v>
      </c>
      <c r="L36" s="38">
        <v>154508.72</v>
      </c>
      <c r="M36" s="38">
        <v>0</v>
      </c>
      <c r="N36" s="38">
        <v>0</v>
      </c>
    </row>
    <row r="37" spans="2:14" x14ac:dyDescent="0.25">
      <c r="B37" s="38" t="s">
        <v>61</v>
      </c>
      <c r="C37" s="38">
        <v>14385.81</v>
      </c>
      <c r="D37" s="38">
        <v>13736.13</v>
      </c>
      <c r="E37" s="38">
        <v>14338.97</v>
      </c>
      <c r="F37" s="38">
        <v>16077.86</v>
      </c>
      <c r="G37" s="38">
        <v>14464.13</v>
      </c>
      <c r="H37" s="38">
        <v>15963.76</v>
      </c>
      <c r="I37" s="38">
        <v>10853.34</v>
      </c>
      <c r="J37" s="38">
        <v>12455.92</v>
      </c>
      <c r="K37" s="38">
        <v>11580</v>
      </c>
      <c r="L37" s="38">
        <v>11276.58</v>
      </c>
      <c r="M37" s="38">
        <v>0</v>
      </c>
      <c r="N37" s="38">
        <v>0</v>
      </c>
    </row>
    <row r="38" spans="2:14" x14ac:dyDescent="0.25">
      <c r="B38" s="38" t="s">
        <v>62</v>
      </c>
      <c r="C38" s="38">
        <v>21429.62</v>
      </c>
      <c r="D38" s="38">
        <v>17330.740000000002</v>
      </c>
      <c r="E38" s="38">
        <v>18983.77</v>
      </c>
      <c r="F38" s="38">
        <v>15050.44</v>
      </c>
      <c r="G38" s="38">
        <v>16189.27</v>
      </c>
      <c r="H38" s="38">
        <v>20084.46</v>
      </c>
      <c r="I38" s="38">
        <v>15330.82</v>
      </c>
      <c r="J38" s="38">
        <v>14946.48</v>
      </c>
      <c r="K38" s="38">
        <v>0</v>
      </c>
      <c r="L38" s="38">
        <v>0</v>
      </c>
      <c r="M38" s="38">
        <v>0</v>
      </c>
      <c r="N38" s="38">
        <v>0</v>
      </c>
    </row>
    <row r="39" spans="2:14" x14ac:dyDescent="0.25">
      <c r="B39" s="38" t="s">
        <v>63</v>
      </c>
      <c r="C39" s="38">
        <v>14045.42</v>
      </c>
      <c r="D39" s="38">
        <v>13527.23</v>
      </c>
      <c r="E39" s="38">
        <v>13050.48</v>
      </c>
      <c r="F39" s="38">
        <v>10945.1</v>
      </c>
      <c r="G39" s="38">
        <v>11318.85</v>
      </c>
      <c r="H39" s="38">
        <v>13485.43</v>
      </c>
      <c r="I39" s="38">
        <v>17917.87</v>
      </c>
      <c r="J39" s="38">
        <v>12367.55</v>
      </c>
      <c r="K39" s="38">
        <v>22275.94</v>
      </c>
      <c r="L39" s="38">
        <v>23508.7</v>
      </c>
      <c r="M39" s="38">
        <v>0</v>
      </c>
      <c r="N39" s="38">
        <v>0</v>
      </c>
    </row>
    <row r="40" spans="2:14" x14ac:dyDescent="0.25">
      <c r="B40" s="38" t="s">
        <v>64</v>
      </c>
      <c r="C40" s="38">
        <v>6417.65</v>
      </c>
      <c r="D40" s="38">
        <v>5453.82</v>
      </c>
      <c r="E40" s="38">
        <v>6552.38</v>
      </c>
      <c r="F40" s="38">
        <v>5741.8</v>
      </c>
      <c r="G40" s="38">
        <v>5788.51</v>
      </c>
      <c r="H40" s="38">
        <v>7049.93</v>
      </c>
      <c r="I40" s="38">
        <v>5589.96</v>
      </c>
      <c r="J40" s="38">
        <v>3129.71</v>
      </c>
      <c r="K40" s="38">
        <v>7049.72</v>
      </c>
      <c r="L40" s="38">
        <v>6967.2</v>
      </c>
      <c r="M40" s="38">
        <v>6606.14</v>
      </c>
      <c r="N40" s="38">
        <v>0</v>
      </c>
    </row>
    <row r="41" spans="2:14" x14ac:dyDescent="0.25">
      <c r="B41" s="38" t="s">
        <v>65</v>
      </c>
      <c r="C41" s="38">
        <v>9973.4699999999993</v>
      </c>
      <c r="D41" s="38">
        <v>7934.92</v>
      </c>
      <c r="E41" s="38">
        <v>9895.73</v>
      </c>
      <c r="F41" s="38">
        <v>7172.54</v>
      </c>
      <c r="G41" s="38">
        <v>8885.98</v>
      </c>
      <c r="H41" s="38">
        <v>10878.45</v>
      </c>
      <c r="I41" s="38">
        <v>13324.24</v>
      </c>
      <c r="J41" s="38">
        <v>11585.61</v>
      </c>
      <c r="K41" s="38">
        <v>0</v>
      </c>
      <c r="L41" s="38">
        <v>0</v>
      </c>
      <c r="M41" s="38">
        <v>0</v>
      </c>
      <c r="N41" s="38">
        <v>0</v>
      </c>
    </row>
    <row r="42" spans="2:14" x14ac:dyDescent="0.25">
      <c r="B42" s="38" t="s">
        <v>66</v>
      </c>
      <c r="C42" s="38">
        <v>17779.88</v>
      </c>
      <c r="D42" s="38">
        <v>45696.09</v>
      </c>
      <c r="E42" s="38">
        <v>35598.03</v>
      </c>
      <c r="F42" s="38">
        <v>29198.31</v>
      </c>
      <c r="G42" s="38">
        <v>41272.61</v>
      </c>
      <c r="H42" s="38">
        <v>43267.81</v>
      </c>
      <c r="I42" s="38">
        <v>22921.439999999999</v>
      </c>
      <c r="J42" s="38">
        <v>66659.570000000007</v>
      </c>
      <c r="K42" s="38">
        <v>71597.740000000005</v>
      </c>
      <c r="L42" s="38">
        <v>68744.800000000003</v>
      </c>
      <c r="M42" s="38">
        <v>53261.73</v>
      </c>
      <c r="N42" s="38">
        <v>0</v>
      </c>
    </row>
    <row r="43" spans="2:14" x14ac:dyDescent="0.25">
      <c r="B43" s="38" t="s">
        <v>67</v>
      </c>
      <c r="C43" s="38">
        <v>15688.07</v>
      </c>
      <c r="D43" s="38">
        <v>9806.6200000000008</v>
      </c>
      <c r="E43" s="38">
        <v>15133.61</v>
      </c>
      <c r="F43" s="38">
        <v>12913.12</v>
      </c>
      <c r="G43" s="38">
        <v>14384.77</v>
      </c>
      <c r="H43" s="38">
        <v>19745.740000000002</v>
      </c>
      <c r="I43" s="38">
        <v>13175.92</v>
      </c>
      <c r="J43" s="38">
        <v>28276.74</v>
      </c>
      <c r="K43" s="38">
        <v>19688.43</v>
      </c>
      <c r="L43" s="38">
        <v>20716.64</v>
      </c>
      <c r="M43" s="38">
        <v>0</v>
      </c>
      <c r="N43" s="38">
        <v>0</v>
      </c>
    </row>
    <row r="44" spans="2:14" x14ac:dyDescent="0.25">
      <c r="B44" s="38" t="s">
        <v>68</v>
      </c>
      <c r="C44" s="38">
        <v>9904.0400000000009</v>
      </c>
      <c r="D44" s="38">
        <v>6999.06</v>
      </c>
      <c r="E44" s="38">
        <v>10237.75</v>
      </c>
      <c r="F44" s="38">
        <v>6969.33</v>
      </c>
      <c r="G44" s="38">
        <v>8493.52</v>
      </c>
      <c r="H44" s="38">
        <v>8770.33</v>
      </c>
      <c r="I44" s="38">
        <v>8896.48</v>
      </c>
      <c r="J44" s="38">
        <v>5297.58</v>
      </c>
      <c r="K44" s="38">
        <v>8385.6299999999992</v>
      </c>
      <c r="L44" s="38">
        <v>9471.3700000000008</v>
      </c>
      <c r="M44" s="38">
        <v>8156.1</v>
      </c>
      <c r="N44" s="38">
        <v>0</v>
      </c>
    </row>
    <row r="45" spans="2:14" x14ac:dyDescent="0.25">
      <c r="B45" s="38" t="s">
        <v>69</v>
      </c>
      <c r="C45" s="38">
        <v>8350.49</v>
      </c>
      <c r="D45" s="38">
        <v>6065.28</v>
      </c>
      <c r="E45" s="38">
        <v>9687.43</v>
      </c>
      <c r="F45" s="38">
        <v>7633.92</v>
      </c>
      <c r="G45" s="38">
        <v>7225.12</v>
      </c>
      <c r="H45" s="38">
        <v>7663.1</v>
      </c>
      <c r="I45" s="38">
        <v>8235.42</v>
      </c>
      <c r="J45" s="38">
        <v>4744.12</v>
      </c>
      <c r="K45" s="38">
        <v>9406.89</v>
      </c>
      <c r="L45" s="38">
        <v>10252.790000000001</v>
      </c>
      <c r="M45" s="38">
        <v>8633.2199999999993</v>
      </c>
      <c r="N45" s="38">
        <v>0</v>
      </c>
    </row>
    <row r="46" spans="2:14" x14ac:dyDescent="0.25">
      <c r="B46" s="38" t="s">
        <v>70</v>
      </c>
      <c r="C46" s="38">
        <v>66401.2</v>
      </c>
      <c r="D46" s="38">
        <v>44509.74</v>
      </c>
      <c r="E46" s="38">
        <v>68035.98</v>
      </c>
      <c r="F46" s="38">
        <v>37087.33</v>
      </c>
      <c r="G46" s="38">
        <v>49165.19</v>
      </c>
      <c r="H46" s="38">
        <v>50668.800000000003</v>
      </c>
      <c r="I46" s="38">
        <v>43193.56</v>
      </c>
      <c r="J46" s="38">
        <v>48676.13</v>
      </c>
      <c r="K46" s="38">
        <v>92988.19</v>
      </c>
      <c r="L46" s="38">
        <v>96684.78</v>
      </c>
      <c r="M46" s="38">
        <v>75955.63</v>
      </c>
      <c r="N46" s="38">
        <v>0</v>
      </c>
    </row>
    <row r="47" spans="2:14" x14ac:dyDescent="0.25">
      <c r="B47" s="38" t="s">
        <v>71</v>
      </c>
      <c r="C47" s="38">
        <v>22859.97</v>
      </c>
      <c r="D47" s="38">
        <v>17174.14</v>
      </c>
      <c r="E47" s="38">
        <v>35765.910000000003</v>
      </c>
      <c r="F47" s="38">
        <v>72651.22</v>
      </c>
      <c r="G47" s="38">
        <v>33514.85</v>
      </c>
      <c r="H47" s="38">
        <v>22077.8</v>
      </c>
      <c r="I47" s="38">
        <v>21420.26</v>
      </c>
      <c r="J47" s="38">
        <v>12124.12</v>
      </c>
      <c r="K47" s="38">
        <v>26584.46</v>
      </c>
      <c r="L47" s="38">
        <v>24690.67</v>
      </c>
      <c r="M47" s="38">
        <v>23507.4</v>
      </c>
      <c r="N47" s="38">
        <v>0</v>
      </c>
    </row>
    <row r="48" spans="2:14" x14ac:dyDescent="0.25">
      <c r="B48" s="38" t="s">
        <v>72</v>
      </c>
      <c r="C48" s="38">
        <v>14153.25</v>
      </c>
      <c r="D48" s="38">
        <v>22973.41</v>
      </c>
      <c r="E48" s="38">
        <v>16555.189999999999</v>
      </c>
      <c r="F48" s="38">
        <v>14958.15</v>
      </c>
      <c r="G48" s="38">
        <v>17993.330000000002</v>
      </c>
      <c r="H48" s="38">
        <v>20569.84</v>
      </c>
      <c r="I48" s="38">
        <v>20918.79</v>
      </c>
      <c r="J48" s="38">
        <v>25288.6</v>
      </c>
      <c r="K48" s="38">
        <v>33393.21</v>
      </c>
      <c r="L48" s="38">
        <v>33673.65</v>
      </c>
      <c r="M48" s="38">
        <v>0</v>
      </c>
      <c r="N48" s="38">
        <v>0</v>
      </c>
    </row>
    <row r="49" spans="2:14" x14ac:dyDescent="0.25">
      <c r="B49" s="38" t="s">
        <v>73</v>
      </c>
      <c r="C49" s="38">
        <v>12903.32</v>
      </c>
      <c r="D49" s="38">
        <v>10154.85</v>
      </c>
      <c r="E49" s="38">
        <v>13131.33</v>
      </c>
      <c r="F49" s="38">
        <v>11868.96</v>
      </c>
      <c r="G49" s="38">
        <v>12205.3</v>
      </c>
      <c r="H49" s="38">
        <v>14331.05</v>
      </c>
      <c r="I49" s="38">
        <v>8341.69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2:14" x14ac:dyDescent="0.25">
      <c r="B50" s="38" t="s">
        <v>74</v>
      </c>
      <c r="C50" s="38">
        <v>5065.17</v>
      </c>
      <c r="D50" s="38">
        <v>9003.42</v>
      </c>
      <c r="E50" s="38">
        <v>8687.32</v>
      </c>
      <c r="F50" s="38">
        <v>8416.4500000000007</v>
      </c>
      <c r="G50" s="38">
        <v>11120.29</v>
      </c>
      <c r="H50" s="38">
        <v>18943.310000000001</v>
      </c>
      <c r="I50" s="38">
        <v>5187.0200000000004</v>
      </c>
      <c r="J50" s="38">
        <v>7462.37</v>
      </c>
      <c r="K50" s="38">
        <v>13378.53</v>
      </c>
      <c r="L50" s="38">
        <v>13904.63</v>
      </c>
      <c r="M50" s="38">
        <v>12016.81</v>
      </c>
      <c r="N50" s="38">
        <v>0</v>
      </c>
    </row>
    <row r="51" spans="2:14" x14ac:dyDescent="0.25">
      <c r="B51" s="38" t="s">
        <v>75</v>
      </c>
      <c r="C51" s="38">
        <v>8733.9599999999991</v>
      </c>
      <c r="D51" s="38">
        <v>6939.99</v>
      </c>
      <c r="E51" s="38">
        <v>9885.3799999999992</v>
      </c>
      <c r="F51" s="38">
        <v>8498.2099999999991</v>
      </c>
      <c r="G51" s="38">
        <v>8842.75</v>
      </c>
      <c r="H51" s="38">
        <v>8825.23</v>
      </c>
      <c r="I51" s="38">
        <v>10267.68</v>
      </c>
      <c r="J51" s="38">
        <v>7276.68</v>
      </c>
      <c r="K51" s="38">
        <v>11717.66</v>
      </c>
      <c r="L51" s="38">
        <v>12919.47</v>
      </c>
      <c r="M51" s="38">
        <v>9895.4</v>
      </c>
      <c r="N51" s="38">
        <v>0</v>
      </c>
    </row>
    <row r="52" spans="2:14" x14ac:dyDescent="0.25">
      <c r="B52" s="38" t="s">
        <v>76</v>
      </c>
      <c r="C52" s="38">
        <v>5223.32</v>
      </c>
      <c r="D52" s="38">
        <v>6369.51</v>
      </c>
      <c r="E52" s="38">
        <v>6392.45</v>
      </c>
      <c r="F52" s="38">
        <v>5882.43</v>
      </c>
      <c r="G52" s="38">
        <v>7319.93</v>
      </c>
      <c r="H52" s="38">
        <v>6150.76</v>
      </c>
      <c r="I52" s="38">
        <v>6566.02</v>
      </c>
      <c r="J52" s="38">
        <v>6082.9</v>
      </c>
      <c r="K52" s="38">
        <v>8131.71</v>
      </c>
      <c r="L52" s="38">
        <v>9250.27</v>
      </c>
      <c r="M52" s="38">
        <v>0</v>
      </c>
      <c r="N52" s="38">
        <v>0</v>
      </c>
    </row>
    <row r="53" spans="2:14" x14ac:dyDescent="0.25">
      <c r="B53" s="38" t="s">
        <v>77</v>
      </c>
      <c r="C53" s="38">
        <v>10410.31</v>
      </c>
      <c r="D53" s="38">
        <v>16392.82</v>
      </c>
      <c r="E53" s="38">
        <v>11011.4</v>
      </c>
      <c r="F53" s="38">
        <v>11301.34</v>
      </c>
      <c r="G53" s="38">
        <v>13532.14</v>
      </c>
      <c r="H53" s="38">
        <v>14539.52</v>
      </c>
      <c r="I53" s="38">
        <v>8626.67</v>
      </c>
      <c r="J53" s="38">
        <v>19980.68</v>
      </c>
      <c r="K53" s="38">
        <v>22337.86</v>
      </c>
      <c r="L53" s="38">
        <v>28354.26</v>
      </c>
      <c r="M53" s="38">
        <v>20427.669999999998</v>
      </c>
      <c r="N53" s="38">
        <v>0</v>
      </c>
    </row>
    <row r="54" spans="2:14" x14ac:dyDescent="0.25">
      <c r="B54" s="38" t="s">
        <v>78</v>
      </c>
      <c r="C54" s="38">
        <v>43510.95</v>
      </c>
      <c r="D54" s="38">
        <v>54373.13</v>
      </c>
      <c r="E54" s="38">
        <v>36123.910000000003</v>
      </c>
      <c r="F54" s="38">
        <v>28660.13</v>
      </c>
      <c r="G54" s="38">
        <v>44693.01</v>
      </c>
      <c r="H54" s="38">
        <v>54679.76</v>
      </c>
      <c r="I54" s="38">
        <v>74292.89</v>
      </c>
      <c r="J54" s="38">
        <v>62453.45</v>
      </c>
      <c r="K54" s="38">
        <v>73189.77</v>
      </c>
      <c r="L54" s="38">
        <v>63939.73</v>
      </c>
      <c r="M54" s="38">
        <v>0</v>
      </c>
      <c r="N54" s="38">
        <v>0</v>
      </c>
    </row>
    <row r="55" spans="2:14" x14ac:dyDescent="0.25">
      <c r="B55" s="21" t="s">
        <v>92</v>
      </c>
      <c r="C55" s="40">
        <f>SUM(C3:C54)</f>
        <v>1678351.2000000004</v>
      </c>
      <c r="D55" s="40">
        <f t="shared" ref="D55:N55" si="0">SUM(D3:D54)</f>
        <v>2145458.7400000002</v>
      </c>
      <c r="E55" s="40">
        <f t="shared" si="0"/>
        <v>1778941.4399999992</v>
      </c>
      <c r="F55" s="40">
        <f t="shared" si="0"/>
        <v>1632762.29</v>
      </c>
      <c r="G55" s="40">
        <f t="shared" si="0"/>
        <v>2136245.58</v>
      </c>
      <c r="H55" s="40">
        <f t="shared" si="0"/>
        <v>1916210.7600000005</v>
      </c>
      <c r="I55" s="40">
        <f t="shared" si="0"/>
        <v>1472455.94</v>
      </c>
      <c r="J55" s="40">
        <f t="shared" si="0"/>
        <v>2407665.6700000009</v>
      </c>
      <c r="K55" s="40">
        <f t="shared" si="0"/>
        <v>2986282.8500000006</v>
      </c>
      <c r="L55" s="40">
        <f t="shared" si="0"/>
        <v>2913299.31</v>
      </c>
      <c r="M55" s="40">
        <f t="shared" si="0"/>
        <v>1942511.3299999996</v>
      </c>
      <c r="N55" s="40">
        <f t="shared" si="0"/>
        <v>0</v>
      </c>
    </row>
    <row r="56" spans="2:14" x14ac:dyDescent="0.25">
      <c r="B56" s="21" t="s">
        <v>93</v>
      </c>
      <c r="C56" s="93">
        <f>SUM(C55:E55)</f>
        <v>5602751.3799999999</v>
      </c>
      <c r="D56" s="93"/>
      <c r="E56" s="93"/>
      <c r="F56" s="93">
        <f>SUM(F55:H55)</f>
        <v>5685218.6300000008</v>
      </c>
      <c r="G56" s="93"/>
      <c r="H56" s="93"/>
      <c r="I56" s="93">
        <f>SUM(I55:K55)</f>
        <v>6866404.4600000009</v>
      </c>
      <c r="J56" s="93"/>
      <c r="K56" s="93"/>
      <c r="L56" s="93">
        <f>SUM(L55:N55)</f>
        <v>4855810.6399999997</v>
      </c>
      <c r="M56" s="93"/>
      <c r="N56" s="93"/>
    </row>
  </sheetData>
  <mergeCells count="4">
    <mergeCell ref="C56:E56"/>
    <mergeCell ref="F56:H56"/>
    <mergeCell ref="I56:K56"/>
    <mergeCell ref="L56:N5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64F2-2733-4ABA-B964-FBC33D594F63}">
  <dimension ref="B1:P26"/>
  <sheetViews>
    <sheetView zoomScale="90" zoomScaleNormal="90" workbookViewId="0">
      <selection activeCell="U6" sqref="U6"/>
    </sheetView>
  </sheetViews>
  <sheetFormatPr defaultRowHeight="13.2" x14ac:dyDescent="0.25"/>
  <cols>
    <col min="2" max="2" width="18.21875" customWidth="1"/>
    <col min="3" max="3" width="9.21875" customWidth="1"/>
    <col min="4" max="4" width="11.5546875" customWidth="1"/>
    <col min="7" max="7" width="9.88671875" customWidth="1"/>
    <col min="10" max="10" width="10.6640625" customWidth="1"/>
    <col min="12" max="12" width="9.77734375" customWidth="1"/>
  </cols>
  <sheetData>
    <row r="1" spans="2:15" x14ac:dyDescent="0.25">
      <c r="B1" s="101" t="s">
        <v>108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2:15" x14ac:dyDescent="0.2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 x14ac:dyDescent="0.25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2:15" ht="24.6" x14ac:dyDescent="0.7">
      <c r="B4" s="94" t="s">
        <v>86</v>
      </c>
      <c r="C4" s="95" t="s">
        <v>15</v>
      </c>
      <c r="D4" s="95" t="s">
        <v>16</v>
      </c>
      <c r="E4" s="95" t="s">
        <v>17</v>
      </c>
      <c r="F4" s="95" t="s">
        <v>18</v>
      </c>
      <c r="G4" s="95" t="s">
        <v>19</v>
      </c>
      <c r="H4" s="95" t="s">
        <v>20</v>
      </c>
      <c r="I4" s="95" t="s">
        <v>21</v>
      </c>
      <c r="J4" s="95" t="s">
        <v>22</v>
      </c>
      <c r="K4" s="95" t="s">
        <v>23</v>
      </c>
      <c r="L4" s="95" t="s">
        <v>107</v>
      </c>
      <c r="M4" s="95" t="s">
        <v>25</v>
      </c>
      <c r="N4" s="95" t="s">
        <v>26</v>
      </c>
      <c r="O4" s="95" t="s">
        <v>13</v>
      </c>
    </row>
    <row r="5" spans="2:15" ht="24.6" x14ac:dyDescent="0.7">
      <c r="B5" s="96">
        <v>2563</v>
      </c>
      <c r="C5" s="97">
        <v>5181</v>
      </c>
      <c r="D5" s="97">
        <v>4690</v>
      </c>
      <c r="E5" s="97">
        <v>6056</v>
      </c>
      <c r="F5" s="97">
        <v>17171</v>
      </c>
      <c r="G5" s="97">
        <v>19041</v>
      </c>
      <c r="H5" s="97">
        <v>7444</v>
      </c>
      <c r="I5" s="97">
        <v>8897</v>
      </c>
      <c r="J5" s="97">
        <v>10001</v>
      </c>
      <c r="K5" s="97">
        <v>6662</v>
      </c>
      <c r="L5" s="97">
        <v>6662</v>
      </c>
      <c r="M5" s="97">
        <v>6746.4</v>
      </c>
      <c r="N5" s="97">
        <v>8227</v>
      </c>
      <c r="O5" s="99">
        <f>SUM(C5:N5)</f>
        <v>106778.4</v>
      </c>
    </row>
    <row r="6" spans="2:15" ht="24.6" x14ac:dyDescent="0.7">
      <c r="B6" s="96">
        <v>2564</v>
      </c>
      <c r="C6" s="97">
        <v>9536</v>
      </c>
      <c r="D6" s="97">
        <v>6773</v>
      </c>
      <c r="E6" s="97">
        <v>9207</v>
      </c>
      <c r="F6" s="97">
        <v>6064</v>
      </c>
      <c r="G6" s="97">
        <v>15580</v>
      </c>
      <c r="H6" s="97">
        <v>6304</v>
      </c>
      <c r="I6" s="97">
        <f>AVERAGE(I5,I7,I8)</f>
        <v>5875</v>
      </c>
      <c r="J6" s="97">
        <v>4900</v>
      </c>
      <c r="K6" s="97">
        <v>5780</v>
      </c>
      <c r="L6" s="97">
        <v>6307</v>
      </c>
      <c r="M6" s="97">
        <v>7983</v>
      </c>
      <c r="N6" s="97">
        <v>5084</v>
      </c>
      <c r="O6" s="99">
        <f t="shared" ref="O6:O8" si="0">SUM(C6:N6)</f>
        <v>89393</v>
      </c>
    </row>
    <row r="7" spans="2:15" ht="24.6" x14ac:dyDescent="0.7">
      <c r="B7" s="96">
        <v>2565</v>
      </c>
      <c r="C7" s="97">
        <v>5058</v>
      </c>
      <c r="D7" s="97">
        <v>5512</v>
      </c>
      <c r="E7" s="97">
        <v>4290</v>
      </c>
      <c r="F7" s="97">
        <v>3737.25</v>
      </c>
      <c r="G7" s="97">
        <v>10872.18</v>
      </c>
      <c r="H7" s="97">
        <v>3713</v>
      </c>
      <c r="I7" s="97">
        <v>6119</v>
      </c>
      <c r="J7" s="97">
        <v>5749.92</v>
      </c>
      <c r="K7" s="97">
        <v>4415.3999999999996</v>
      </c>
      <c r="L7" s="97">
        <v>3325.41</v>
      </c>
      <c r="M7" s="97">
        <v>4326.3</v>
      </c>
      <c r="N7" s="97">
        <v>3326.4</v>
      </c>
      <c r="O7" s="99">
        <f t="shared" si="0"/>
        <v>60444.860000000008</v>
      </c>
    </row>
    <row r="8" spans="2:15" ht="24.6" x14ac:dyDescent="0.7">
      <c r="B8" s="96">
        <v>2566</v>
      </c>
      <c r="C8" s="97">
        <v>3832</v>
      </c>
      <c r="D8" s="97">
        <v>3754</v>
      </c>
      <c r="E8" s="97">
        <v>5893</v>
      </c>
      <c r="F8" s="97">
        <v>4553</v>
      </c>
      <c r="G8" s="97">
        <v>12902</v>
      </c>
      <c r="H8" s="97">
        <v>3233</v>
      </c>
      <c r="I8" s="97">
        <v>2609</v>
      </c>
      <c r="J8" s="97">
        <v>2824</v>
      </c>
      <c r="K8" s="97">
        <v>2720</v>
      </c>
      <c r="L8" s="97">
        <v>7122</v>
      </c>
      <c r="M8" s="97">
        <v>10808</v>
      </c>
      <c r="N8" s="97">
        <v>5210</v>
      </c>
      <c r="O8" s="99">
        <f t="shared" si="0"/>
        <v>65460</v>
      </c>
    </row>
    <row r="9" spans="2:15" ht="24.6" x14ac:dyDescent="0.7">
      <c r="B9" s="98">
        <v>2567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1" spans="2:15" x14ac:dyDescent="0.25">
      <c r="B11" s="101" t="s">
        <v>109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</row>
    <row r="12" spans="2:15" x14ac:dyDescent="0.2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</row>
    <row r="13" spans="2:15" x14ac:dyDescent="0.25"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2:15" ht="24.6" x14ac:dyDescent="0.7">
      <c r="B14" s="94" t="s">
        <v>86</v>
      </c>
      <c r="C14" s="95" t="s">
        <v>15</v>
      </c>
      <c r="D14" s="95" t="s">
        <v>16</v>
      </c>
      <c r="E14" s="95" t="s">
        <v>17</v>
      </c>
      <c r="F14" s="95" t="s">
        <v>18</v>
      </c>
      <c r="G14" s="95" t="s">
        <v>19</v>
      </c>
      <c r="H14" s="95" t="s">
        <v>20</v>
      </c>
      <c r="I14" s="95" t="s">
        <v>21</v>
      </c>
      <c r="J14" s="95" t="s">
        <v>22</v>
      </c>
      <c r="K14" s="95" t="s">
        <v>23</v>
      </c>
      <c r="L14" s="95" t="s">
        <v>107</v>
      </c>
      <c r="M14" s="95" t="s">
        <v>25</v>
      </c>
      <c r="N14" s="95" t="s">
        <v>26</v>
      </c>
      <c r="O14" s="95" t="s">
        <v>13</v>
      </c>
    </row>
    <row r="15" spans="2:15" ht="24.6" hidden="1" x14ac:dyDescent="0.7">
      <c r="B15" s="96">
        <v>2563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9">
        <f>SUM(C15:N15)</f>
        <v>0</v>
      </c>
    </row>
    <row r="16" spans="2:15" ht="24.6" hidden="1" x14ac:dyDescent="0.7">
      <c r="B16" s="96">
        <v>2564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9">
        <f t="shared" ref="O16:O18" si="1">SUM(C16:N16)</f>
        <v>0</v>
      </c>
    </row>
    <row r="17" spans="2:16" ht="24.6" hidden="1" x14ac:dyDescent="0.7">
      <c r="B17" s="96">
        <v>2565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9">
        <f t="shared" si="1"/>
        <v>0</v>
      </c>
    </row>
    <row r="18" spans="2:16" ht="24.6" x14ac:dyDescent="0.7">
      <c r="B18" s="96">
        <v>2566</v>
      </c>
      <c r="C18" s="97">
        <v>15570</v>
      </c>
      <c r="D18" s="97">
        <v>18750</v>
      </c>
      <c r="E18" s="97">
        <v>24100</v>
      </c>
      <c r="F18" s="97">
        <v>9830</v>
      </c>
      <c r="G18" s="97">
        <v>13066.74</v>
      </c>
      <c r="H18" s="97">
        <v>27230</v>
      </c>
      <c r="I18" s="97">
        <v>8580</v>
      </c>
      <c r="J18" s="97">
        <v>30670</v>
      </c>
      <c r="K18" s="97">
        <v>15750</v>
      </c>
      <c r="L18" s="97">
        <v>16000</v>
      </c>
      <c r="M18" s="97">
        <v>26230</v>
      </c>
      <c r="N18" s="107">
        <v>33900</v>
      </c>
      <c r="O18" s="99">
        <f t="shared" si="1"/>
        <v>239676.74</v>
      </c>
    </row>
    <row r="19" spans="2:16" ht="24.6" x14ac:dyDescent="0.7">
      <c r="B19" s="98">
        <v>2567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9"/>
      <c r="O19" s="99"/>
    </row>
    <row r="25" spans="2:16" x14ac:dyDescent="0.25">
      <c r="M25" s="108"/>
      <c r="N25" s="108"/>
      <c r="O25" s="108"/>
      <c r="P25" s="108"/>
    </row>
    <row r="26" spans="2:16" ht="24.6" x14ac:dyDescent="0.7">
      <c r="M26" s="100"/>
      <c r="N26" s="100"/>
      <c r="O26" s="100"/>
      <c r="P26" s="100"/>
    </row>
  </sheetData>
  <mergeCells count="2">
    <mergeCell ref="B1:O3"/>
    <mergeCell ref="B11:O13"/>
  </mergeCells>
  <phoneticPr fontId="21" type="noConversion"/>
  <pageMargins left="0.7" right="0.7" top="0.75" bottom="0.75" header="0.3" footer="0.3"/>
  <pageSetup orientation="portrait" r:id="rId1"/>
  <ignoredErrors>
    <ignoredError sqref="O5 O7:O8 O15:O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opLeftCell="A13" zoomScaleNormal="100" workbookViewId="0">
      <selection activeCell="J33" sqref="J33"/>
    </sheetView>
  </sheetViews>
  <sheetFormatPr defaultColWidth="8.88671875" defaultRowHeight="24.6" x14ac:dyDescent="0.7"/>
  <cols>
    <col min="1" max="1" width="8.88671875" style="2"/>
    <col min="2" max="2" width="28.109375" style="2" customWidth="1"/>
    <col min="3" max="3" width="9.44140625" style="2" customWidth="1"/>
    <col min="4" max="4" width="9.109375" style="2" customWidth="1"/>
    <col min="5" max="5" width="9.44140625" style="2" customWidth="1"/>
    <col min="6" max="6" width="9" style="2" customWidth="1"/>
    <col min="7" max="7" width="9.44140625" style="2" customWidth="1"/>
    <col min="8" max="8" width="9" style="2" customWidth="1"/>
    <col min="9" max="9" width="9.44140625" style="2" customWidth="1"/>
    <col min="10" max="10" width="9" style="2" customWidth="1"/>
    <col min="11" max="11" width="9.109375" style="2" customWidth="1"/>
    <col min="12" max="12" width="9.33203125" style="2" customWidth="1"/>
    <col min="13" max="14" width="9.77734375" style="2" customWidth="1"/>
    <col min="15" max="15" width="10.44140625" style="2" customWidth="1"/>
    <col min="16" max="16384" width="8.88671875" style="2"/>
  </cols>
  <sheetData>
    <row r="1" spans="1:17" x14ac:dyDescent="0.7">
      <c r="A1" s="81"/>
      <c r="B1" s="83" t="s">
        <v>95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1"/>
    </row>
    <row r="2" spans="1:17" x14ac:dyDescent="0.7">
      <c r="A2" s="81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1"/>
    </row>
    <row r="3" spans="1:17" x14ac:dyDescent="0.7">
      <c r="A3" s="81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1"/>
    </row>
    <row r="4" spans="1:17" x14ac:dyDescent="0.7">
      <c r="A4" s="81"/>
      <c r="B4" s="60" t="s">
        <v>1</v>
      </c>
      <c r="C4" s="61">
        <v>242066</v>
      </c>
      <c r="D4" s="61">
        <v>242097</v>
      </c>
      <c r="E4" s="61">
        <v>242127</v>
      </c>
      <c r="F4" s="61">
        <v>242158</v>
      </c>
      <c r="G4" s="61">
        <v>242189</v>
      </c>
      <c r="H4" s="61">
        <v>242217</v>
      </c>
      <c r="I4" s="61">
        <v>242248</v>
      </c>
      <c r="J4" s="61">
        <v>242278</v>
      </c>
      <c r="K4" s="61">
        <v>242309</v>
      </c>
      <c r="L4" s="61">
        <v>242339</v>
      </c>
      <c r="M4" s="61">
        <v>242370</v>
      </c>
      <c r="N4" s="61">
        <v>242401</v>
      </c>
      <c r="O4" s="62" t="s">
        <v>13</v>
      </c>
      <c r="P4" s="62" t="s">
        <v>82</v>
      </c>
      <c r="Q4" s="81"/>
    </row>
    <row r="5" spans="1:17" x14ac:dyDescent="0.7">
      <c r="A5" s="81"/>
      <c r="B5" s="47" t="s">
        <v>8</v>
      </c>
      <c r="C5" s="65">
        <v>11081.8</v>
      </c>
      <c r="D5" s="65">
        <v>8557.9</v>
      </c>
      <c r="E5" s="65">
        <v>6339.41</v>
      </c>
      <c r="F5" s="65">
        <v>7328.09</v>
      </c>
      <c r="G5" s="65">
        <v>7534.64</v>
      </c>
      <c r="H5" s="65">
        <v>8498.5300000000007</v>
      </c>
      <c r="I5" s="65">
        <v>8409.49</v>
      </c>
      <c r="J5" s="65">
        <v>12159.53</v>
      </c>
      <c r="K5" s="65">
        <v>13524.28</v>
      </c>
      <c r="L5" s="65">
        <v>12974.09</v>
      </c>
      <c r="M5" s="65">
        <v>10196.23</v>
      </c>
      <c r="N5" s="65">
        <v>12759.9</v>
      </c>
      <c r="O5" s="66">
        <f>SUM(C5:N5)</f>
        <v>119363.88999999998</v>
      </c>
      <c r="P5" s="67" t="s">
        <v>83</v>
      </c>
      <c r="Q5" s="81"/>
    </row>
    <row r="6" spans="1:17" x14ac:dyDescent="0.7">
      <c r="A6" s="81"/>
      <c r="B6" s="47" t="s">
        <v>7</v>
      </c>
      <c r="C6" s="65">
        <v>54115.55</v>
      </c>
      <c r="D6" s="65">
        <v>42368.639999999999</v>
      </c>
      <c r="E6" s="65">
        <v>33756.42</v>
      </c>
      <c r="F6" s="65">
        <v>38616.61</v>
      </c>
      <c r="G6" s="65">
        <v>42445.440000000002</v>
      </c>
      <c r="H6" s="65">
        <v>46065.84</v>
      </c>
      <c r="I6" s="65">
        <v>42474.98</v>
      </c>
      <c r="J6" s="65">
        <v>58494.3</v>
      </c>
      <c r="K6" s="65">
        <v>66744.600000000006</v>
      </c>
      <c r="L6" s="65">
        <v>61923.51</v>
      </c>
      <c r="M6" s="65">
        <v>51627.360000000001</v>
      </c>
      <c r="N6" s="65">
        <v>62520.11</v>
      </c>
      <c r="O6" s="66">
        <f>SUM(C6:N6)</f>
        <v>601153.36</v>
      </c>
      <c r="P6" s="67" t="s">
        <v>83</v>
      </c>
      <c r="Q6" s="81"/>
    </row>
    <row r="7" spans="1:17" x14ac:dyDescent="0.7">
      <c r="A7" s="81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81"/>
    </row>
    <row r="8" spans="1:17" x14ac:dyDescent="0.7">
      <c r="A8" s="81"/>
      <c r="B8" s="60" t="s">
        <v>2</v>
      </c>
      <c r="C8" s="61">
        <v>242431</v>
      </c>
      <c r="D8" s="61">
        <v>242462</v>
      </c>
      <c r="E8" s="61">
        <v>242492</v>
      </c>
      <c r="F8" s="61">
        <v>242523</v>
      </c>
      <c r="G8" s="61">
        <v>242554</v>
      </c>
      <c r="H8" s="61">
        <v>242583</v>
      </c>
      <c r="I8" s="61">
        <v>242614</v>
      </c>
      <c r="J8" s="61">
        <v>242644</v>
      </c>
      <c r="K8" s="61">
        <v>242675</v>
      </c>
      <c r="L8" s="61">
        <v>242705</v>
      </c>
      <c r="M8" s="61">
        <v>242736</v>
      </c>
      <c r="N8" s="61">
        <v>242767</v>
      </c>
      <c r="O8" s="62" t="s">
        <v>13</v>
      </c>
      <c r="P8" s="62" t="s">
        <v>82</v>
      </c>
      <c r="Q8" s="81"/>
    </row>
    <row r="9" spans="1:17" x14ac:dyDescent="0.7">
      <c r="A9" s="81"/>
      <c r="B9" s="47" t="s">
        <v>8</v>
      </c>
      <c r="C9" s="65">
        <v>7303.92</v>
      </c>
      <c r="D9" s="65">
        <v>7826.87</v>
      </c>
      <c r="E9" s="65">
        <v>5276.35</v>
      </c>
      <c r="F9" s="65">
        <v>4918.6499999999996</v>
      </c>
      <c r="G9" s="65">
        <v>7415.19</v>
      </c>
      <c r="H9" s="65">
        <v>9395.1200000000008</v>
      </c>
      <c r="I9" s="65">
        <v>9570.76</v>
      </c>
      <c r="J9" s="65">
        <v>10837.91</v>
      </c>
      <c r="K9" s="65">
        <v>10228.049999999999</v>
      </c>
      <c r="L9" s="65">
        <v>10832.09</v>
      </c>
      <c r="M9" s="65">
        <v>9896.35</v>
      </c>
      <c r="N9" s="65">
        <v>10325.049999999999</v>
      </c>
      <c r="O9" s="66">
        <f>SUM(C9:N9)</f>
        <v>103826.31000000001</v>
      </c>
      <c r="P9" s="68">
        <f>(O9-O5)*100/O5</f>
        <v>-13.016985287594073</v>
      </c>
      <c r="Q9" s="81"/>
    </row>
    <row r="10" spans="1:17" x14ac:dyDescent="0.7">
      <c r="A10" s="81"/>
      <c r="B10" s="47" t="s">
        <v>7</v>
      </c>
      <c r="C10" s="65">
        <v>37892.18</v>
      </c>
      <c r="D10" s="65">
        <v>42204.86</v>
      </c>
      <c r="E10" s="65">
        <v>26936.07</v>
      </c>
      <c r="F10" s="65">
        <v>24339.119999999999</v>
      </c>
      <c r="G10" s="65">
        <v>36844.25</v>
      </c>
      <c r="H10" s="65">
        <v>47993.72</v>
      </c>
      <c r="I10" s="65">
        <v>47683.87</v>
      </c>
      <c r="J10" s="65">
        <v>53435.12</v>
      </c>
      <c r="K10" s="65">
        <v>53136.959999999999</v>
      </c>
      <c r="L10" s="65">
        <v>53134.87</v>
      </c>
      <c r="M10" s="65">
        <v>48881.81</v>
      </c>
      <c r="N10" s="65">
        <v>50842.27</v>
      </c>
      <c r="O10" s="66">
        <f>SUM(C10:N10)</f>
        <v>523325.10000000003</v>
      </c>
      <c r="P10" s="67">
        <f>(O10-O6)*100/O6</f>
        <v>-12.946490060373272</v>
      </c>
      <c r="Q10" s="81"/>
    </row>
    <row r="11" spans="1:17" x14ac:dyDescent="0.7">
      <c r="A11" s="81"/>
      <c r="B11" s="48"/>
      <c r="C11" s="49"/>
      <c r="D11" s="49"/>
      <c r="E11" s="49"/>
      <c r="F11" s="49"/>
      <c r="G11" s="50"/>
      <c r="H11" s="49"/>
      <c r="I11" s="49"/>
      <c r="J11" s="49"/>
      <c r="K11" s="49"/>
      <c r="L11" s="49"/>
      <c r="M11" s="49"/>
      <c r="N11" s="49"/>
      <c r="O11" s="49"/>
      <c r="P11" s="49"/>
      <c r="Q11" s="81"/>
    </row>
    <row r="12" spans="1:17" x14ac:dyDescent="0.7">
      <c r="A12" s="81"/>
      <c r="B12" s="60" t="s">
        <v>3</v>
      </c>
      <c r="C12" s="61">
        <v>242797</v>
      </c>
      <c r="D12" s="61">
        <v>242828</v>
      </c>
      <c r="E12" s="61">
        <v>242858</v>
      </c>
      <c r="F12" s="61">
        <v>242889</v>
      </c>
      <c r="G12" s="61">
        <v>242920</v>
      </c>
      <c r="H12" s="61">
        <v>242948</v>
      </c>
      <c r="I12" s="61">
        <v>242979</v>
      </c>
      <c r="J12" s="61">
        <v>243009</v>
      </c>
      <c r="K12" s="61">
        <v>243040</v>
      </c>
      <c r="L12" s="61">
        <v>243070</v>
      </c>
      <c r="M12" s="61">
        <v>243101</v>
      </c>
      <c r="N12" s="61">
        <v>243132</v>
      </c>
      <c r="O12" s="62" t="s">
        <v>13</v>
      </c>
      <c r="P12" s="62" t="s">
        <v>82</v>
      </c>
      <c r="Q12" s="81"/>
    </row>
    <row r="13" spans="1:17" x14ac:dyDescent="0.7">
      <c r="A13" s="81"/>
      <c r="B13" s="47" t="s">
        <v>8</v>
      </c>
      <c r="C13" s="65">
        <v>6576.86</v>
      </c>
      <c r="D13" s="65">
        <v>6305.13</v>
      </c>
      <c r="E13" s="65">
        <v>3818.27</v>
      </c>
      <c r="F13" s="65">
        <v>4089.08</v>
      </c>
      <c r="G13" s="65">
        <v>4032.47</v>
      </c>
      <c r="H13" s="65">
        <v>7100.12</v>
      </c>
      <c r="I13" s="65">
        <v>6815.84</v>
      </c>
      <c r="J13" s="65">
        <v>7333.29</v>
      </c>
      <c r="K13" s="65">
        <v>8385.02</v>
      </c>
      <c r="L13" s="65">
        <v>9177.24</v>
      </c>
      <c r="M13" s="65">
        <v>8927.85</v>
      </c>
      <c r="N13" s="65">
        <v>8044.43</v>
      </c>
      <c r="O13" s="66">
        <f>SUM(C13:N13)</f>
        <v>80605.600000000006</v>
      </c>
      <c r="P13" s="68">
        <f>(O13-O9)*100/O9</f>
        <v>-22.364957398563043</v>
      </c>
      <c r="Q13" s="81"/>
    </row>
    <row r="14" spans="1:17" x14ac:dyDescent="0.7">
      <c r="A14" s="81"/>
      <c r="B14" s="47" t="s">
        <v>7</v>
      </c>
      <c r="C14" s="65">
        <v>34953.89</v>
      </c>
      <c r="D14" s="65">
        <v>32914.11</v>
      </c>
      <c r="E14" s="65">
        <v>18790.55</v>
      </c>
      <c r="F14" s="65">
        <v>22965.99</v>
      </c>
      <c r="G14" s="65">
        <v>22977.11</v>
      </c>
      <c r="H14" s="65">
        <v>37567.81</v>
      </c>
      <c r="I14" s="65">
        <v>39818.42</v>
      </c>
      <c r="J14" s="65">
        <v>41666.25</v>
      </c>
      <c r="K14" s="65">
        <v>45996.95</v>
      </c>
      <c r="L14" s="65">
        <v>48760.56</v>
      </c>
      <c r="M14" s="65">
        <v>48535.64</v>
      </c>
      <c r="N14" s="65">
        <v>49985.05</v>
      </c>
      <c r="O14" s="66">
        <f>SUM(C14:N14)</f>
        <v>444932.33</v>
      </c>
      <c r="P14" s="67">
        <f>(O14-O10)*100/O10</f>
        <v>-14.979745859696012</v>
      </c>
      <c r="Q14" s="81"/>
    </row>
    <row r="15" spans="1:17" x14ac:dyDescent="0.7">
      <c r="A15" s="81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3"/>
      <c r="P15" s="54"/>
      <c r="Q15" s="81"/>
    </row>
    <row r="16" spans="1:17" x14ac:dyDescent="0.7">
      <c r="A16" s="81"/>
      <c r="B16" s="60" t="s">
        <v>4</v>
      </c>
      <c r="C16" s="61">
        <v>242797</v>
      </c>
      <c r="D16" s="61">
        <v>242828</v>
      </c>
      <c r="E16" s="61">
        <v>242858</v>
      </c>
      <c r="F16" s="61">
        <v>242889</v>
      </c>
      <c r="G16" s="61">
        <v>242920</v>
      </c>
      <c r="H16" s="61">
        <v>242948</v>
      </c>
      <c r="I16" s="61">
        <v>242979</v>
      </c>
      <c r="J16" s="61">
        <v>243009</v>
      </c>
      <c r="K16" s="61">
        <v>243040</v>
      </c>
      <c r="L16" s="61">
        <v>243070</v>
      </c>
      <c r="M16" s="61">
        <v>243101</v>
      </c>
      <c r="N16" s="61">
        <v>243132</v>
      </c>
      <c r="O16" s="62" t="s">
        <v>13</v>
      </c>
      <c r="P16" s="62" t="s">
        <v>82</v>
      </c>
      <c r="Q16" s="81"/>
    </row>
    <row r="17" spans="1:18" x14ac:dyDescent="0.7">
      <c r="A17" s="81"/>
      <c r="B17" s="47" t="s">
        <v>8</v>
      </c>
      <c r="C17" s="65">
        <v>8044.43</v>
      </c>
      <c r="D17" s="65">
        <v>8769.65</v>
      </c>
      <c r="E17" s="65">
        <v>5354.7</v>
      </c>
      <c r="F17" s="65">
        <v>3993.61</v>
      </c>
      <c r="G17" s="65">
        <v>6220.98</v>
      </c>
      <c r="H17" s="65">
        <v>7798.42</v>
      </c>
      <c r="I17" s="65">
        <v>10758.05</v>
      </c>
      <c r="J17" s="65">
        <v>10191.64</v>
      </c>
      <c r="K17" s="65">
        <v>11919.31</v>
      </c>
      <c r="L17" s="65">
        <v>10299.65</v>
      </c>
      <c r="M17" s="65">
        <v>8892.67</v>
      </c>
      <c r="N17" s="65">
        <v>9914.7099999999991</v>
      </c>
      <c r="O17" s="66">
        <f>SUM(C17:N17)</f>
        <v>102157.81999999998</v>
      </c>
      <c r="P17" s="68">
        <f>(O17-O13)*100/O13</f>
        <v>26.737869329178086</v>
      </c>
      <c r="Q17" s="81"/>
    </row>
    <row r="18" spans="1:18" x14ac:dyDescent="0.7">
      <c r="A18" s="81"/>
      <c r="B18" s="47" t="s">
        <v>7</v>
      </c>
      <c r="C18" s="65">
        <v>43510.95</v>
      </c>
      <c r="D18" s="65">
        <v>54373.13</v>
      </c>
      <c r="E18" s="65">
        <v>36123.910000000003</v>
      </c>
      <c r="F18" s="65">
        <v>28660.13</v>
      </c>
      <c r="G18" s="65">
        <v>44693.01</v>
      </c>
      <c r="H18" s="65">
        <v>54679.76</v>
      </c>
      <c r="I18" s="65">
        <v>74292.89</v>
      </c>
      <c r="J18" s="65">
        <v>62453.45</v>
      </c>
      <c r="K18" s="65">
        <v>73189.77</v>
      </c>
      <c r="L18" s="65">
        <v>63939.73</v>
      </c>
      <c r="M18" s="65">
        <v>54366.84</v>
      </c>
      <c r="N18" s="65">
        <v>58076.5</v>
      </c>
      <c r="O18" s="66">
        <f>SUM(C18:N18)</f>
        <v>648360.07000000007</v>
      </c>
      <c r="P18" s="67">
        <f>(O18-O14)*100/O14</f>
        <v>45.721051558559488</v>
      </c>
      <c r="Q18" s="81"/>
    </row>
    <row r="19" spans="1:18" x14ac:dyDescent="0.7">
      <c r="A19" s="81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81"/>
    </row>
    <row r="20" spans="1:18" x14ac:dyDescent="0.7">
      <c r="A20" s="81"/>
      <c r="B20" s="60" t="s">
        <v>96</v>
      </c>
      <c r="C20" s="61">
        <v>243162</v>
      </c>
      <c r="D20" s="61">
        <v>243193</v>
      </c>
      <c r="E20" s="61">
        <v>243223</v>
      </c>
      <c r="F20" s="61">
        <v>243254</v>
      </c>
      <c r="G20" s="61">
        <v>243285</v>
      </c>
      <c r="H20" s="61">
        <v>243313</v>
      </c>
      <c r="I20" s="61">
        <v>243344</v>
      </c>
      <c r="J20" s="61">
        <v>243374</v>
      </c>
      <c r="K20" s="61">
        <v>243405</v>
      </c>
      <c r="L20" s="61">
        <v>243435</v>
      </c>
      <c r="M20" s="61">
        <v>243466</v>
      </c>
      <c r="N20" s="61">
        <v>243497</v>
      </c>
      <c r="O20" s="63" t="s">
        <v>13</v>
      </c>
      <c r="P20" s="62" t="s">
        <v>82</v>
      </c>
      <c r="Q20" s="81"/>
    </row>
    <row r="21" spans="1:18" x14ac:dyDescent="0.7">
      <c r="A21" s="81"/>
      <c r="B21" s="47" t="s">
        <v>91</v>
      </c>
      <c r="C21" s="69">
        <v>8377.43</v>
      </c>
      <c r="D21" s="69">
        <v>8599.15</v>
      </c>
      <c r="E21" s="69">
        <v>3946.46</v>
      </c>
      <c r="F21" s="69">
        <v>5215.1899999999996</v>
      </c>
      <c r="G21" s="69">
        <v>6796.71</v>
      </c>
      <c r="H21" s="69">
        <v>8034.19</v>
      </c>
      <c r="I21" s="69">
        <v>8105.81</v>
      </c>
      <c r="J21" s="69">
        <v>11076.7</v>
      </c>
      <c r="K21" s="69">
        <v>10651.24</v>
      </c>
      <c r="L21" s="69">
        <v>10752.82</v>
      </c>
      <c r="M21" s="69">
        <v>8704.2000000000007</v>
      </c>
      <c r="N21" s="69">
        <v>10337.68</v>
      </c>
      <c r="O21" s="70">
        <f t="shared" ref="O21:O26" si="0">SUM(C21:N21)</f>
        <v>100597.58000000002</v>
      </c>
      <c r="P21" s="67">
        <f>(O21-O17)*100/O17</f>
        <v>-1.5272839612277962</v>
      </c>
      <c r="Q21" s="81"/>
    </row>
    <row r="22" spans="1:18" x14ac:dyDescent="0.7">
      <c r="A22" s="81"/>
      <c r="B22" s="47" t="s">
        <v>90</v>
      </c>
      <c r="C22" s="55"/>
      <c r="D22" s="55"/>
      <c r="E22" s="55"/>
      <c r="F22" s="56"/>
      <c r="G22" s="56"/>
      <c r="H22" s="56"/>
      <c r="I22" s="56"/>
      <c r="J22" s="56"/>
      <c r="K22" s="56"/>
      <c r="L22" s="56"/>
      <c r="M22" s="56"/>
      <c r="N22" s="56"/>
      <c r="O22" s="57">
        <f t="shared" si="0"/>
        <v>0</v>
      </c>
      <c r="P22" s="58"/>
      <c r="Q22" s="81"/>
    </row>
    <row r="23" spans="1:18" x14ac:dyDescent="0.7">
      <c r="A23" s="81"/>
      <c r="B23" s="47" t="s">
        <v>100</v>
      </c>
      <c r="C23" s="65">
        <v>56803.72</v>
      </c>
      <c r="D23" s="65">
        <v>58652.31</v>
      </c>
      <c r="E23" s="65">
        <v>27521.47</v>
      </c>
      <c r="F23" s="71">
        <v>37162.68</v>
      </c>
      <c r="G23" s="72">
        <v>46604.31</v>
      </c>
      <c r="H23" s="72">
        <v>54493.54</v>
      </c>
      <c r="I23" s="72">
        <v>52399.61</v>
      </c>
      <c r="J23" s="64">
        <v>69648.490000000005</v>
      </c>
      <c r="K23" s="64">
        <v>69392.75</v>
      </c>
      <c r="L23" s="64">
        <v>66968.479999999996</v>
      </c>
      <c r="M23" s="64">
        <v>56650.05</v>
      </c>
      <c r="N23" s="64">
        <v>65593.600000000006</v>
      </c>
      <c r="O23" s="70">
        <f>SUM(C23:N23)</f>
        <v>661891.01</v>
      </c>
      <c r="P23" s="67">
        <f>(O23-O18)*100/O18</f>
        <v>2.0869483834807938</v>
      </c>
      <c r="Q23" s="81"/>
    </row>
    <row r="24" spans="1:18" x14ac:dyDescent="0.7">
      <c r="A24" s="81"/>
      <c r="B24" s="47" t="s">
        <v>101</v>
      </c>
      <c r="C24" s="65">
        <v>56803.72</v>
      </c>
      <c r="D24" s="65">
        <v>58652.31</v>
      </c>
      <c r="E24" s="65">
        <v>27521.47</v>
      </c>
      <c r="F24" s="71">
        <v>36484.68</v>
      </c>
      <c r="G24" s="72">
        <v>45720.7</v>
      </c>
      <c r="H24" s="72">
        <v>53449.05</v>
      </c>
      <c r="I24" s="72">
        <v>51345.81</v>
      </c>
      <c r="J24" s="64">
        <v>66768.44</v>
      </c>
      <c r="K24" s="64">
        <v>66623.320000000007</v>
      </c>
      <c r="L24" s="64">
        <v>64172.639999999999</v>
      </c>
      <c r="M24" s="64">
        <v>54386.87</v>
      </c>
      <c r="N24" s="64">
        <v>62905.7</v>
      </c>
      <c r="O24" s="70">
        <f t="shared" si="0"/>
        <v>644834.71</v>
      </c>
      <c r="P24" s="67">
        <f>(O24-O18)*100/O18</f>
        <v>-0.54373490335394992</v>
      </c>
      <c r="Q24" s="81"/>
    </row>
    <row r="25" spans="1:18" x14ac:dyDescent="0.7">
      <c r="A25" s="81"/>
      <c r="B25" s="47" t="s">
        <v>102</v>
      </c>
      <c r="C25" s="65">
        <v>56803.72</v>
      </c>
      <c r="D25" s="65">
        <v>58652.31</v>
      </c>
      <c r="E25" s="65">
        <v>27521.47</v>
      </c>
      <c r="F25" s="71">
        <v>35806.68</v>
      </c>
      <c r="G25" s="72">
        <v>44837.1</v>
      </c>
      <c r="H25" s="72">
        <v>52404.57</v>
      </c>
      <c r="I25" s="72">
        <v>50292.01</v>
      </c>
      <c r="J25" s="64">
        <v>63888.39</v>
      </c>
      <c r="K25" s="64">
        <v>63853.89</v>
      </c>
      <c r="L25" s="64">
        <v>61376.800000000003</v>
      </c>
      <c r="M25" s="64">
        <v>52123.69</v>
      </c>
      <c r="N25" s="64">
        <v>60217.8</v>
      </c>
      <c r="O25" s="70">
        <f t="shared" si="0"/>
        <v>627778.43000000005</v>
      </c>
      <c r="P25" s="67">
        <f>(O25-O18)*100/O18</f>
        <v>-3.1744151054829781</v>
      </c>
      <c r="Q25" s="81"/>
    </row>
    <row r="26" spans="1:18" x14ac:dyDescent="0.7">
      <c r="A26" s="81"/>
      <c r="B26" s="47" t="s">
        <v>84</v>
      </c>
      <c r="C26" s="55"/>
      <c r="D26" s="55"/>
      <c r="E26" s="55"/>
      <c r="F26" s="57"/>
      <c r="G26" s="59"/>
      <c r="H26" s="59"/>
      <c r="I26" s="59"/>
      <c r="J26" s="56"/>
      <c r="K26" s="56"/>
      <c r="L26" s="56"/>
      <c r="M26" s="56"/>
      <c r="N26" s="56"/>
      <c r="O26" s="57">
        <f t="shared" si="0"/>
        <v>0</v>
      </c>
      <c r="P26" s="58"/>
      <c r="Q26" s="81"/>
    </row>
    <row r="27" spans="1:18" ht="24.6" customHeight="1" x14ac:dyDescent="0.7">
      <c r="A27" s="81"/>
      <c r="B27" s="82" t="s">
        <v>105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1"/>
      <c r="R27" s="15"/>
    </row>
    <row r="28" spans="1:18" x14ac:dyDescent="0.7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1"/>
    </row>
    <row r="29" spans="1:18" x14ac:dyDescent="0.7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</row>
    <row r="30" spans="1:18" x14ac:dyDescent="0.7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18" x14ac:dyDescent="0.7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</sheetData>
  <mergeCells count="4">
    <mergeCell ref="Q1:Q28"/>
    <mergeCell ref="A1:A28"/>
    <mergeCell ref="B27:P31"/>
    <mergeCell ref="B1:P3"/>
  </mergeCells>
  <printOptions horizontalCentered="1"/>
  <pageMargins left="0.98425196850393704" right="0.98425196850393704" top="0.74803149606299213" bottom="0.74803149606299213" header="0.51181102362204722" footer="0.51181102362204722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6"/>
  <sheetViews>
    <sheetView topLeftCell="A43" zoomScale="90" zoomScaleNormal="90" workbookViewId="0">
      <selection activeCell="B4" sqref="B4:C64"/>
    </sheetView>
  </sheetViews>
  <sheetFormatPr defaultRowHeight="13.2" x14ac:dyDescent="0.25"/>
  <cols>
    <col min="2" max="2" width="8.33203125" customWidth="1"/>
    <col min="3" max="3" width="23.33203125" customWidth="1"/>
    <col min="4" max="4" width="27.33203125" customWidth="1"/>
    <col min="5" max="5" width="24.33203125" customWidth="1"/>
    <col min="6" max="7" width="18.33203125" style="1" customWidth="1"/>
    <col min="8" max="9" width="15" style="1" customWidth="1"/>
    <col min="10" max="10" width="14.6640625" customWidth="1"/>
    <col min="11" max="12" width="20.6640625" customWidth="1"/>
    <col min="13" max="13" width="20.5546875" customWidth="1"/>
  </cols>
  <sheetData>
    <row r="2" spans="2:17" ht="24.6" x14ac:dyDescent="0.7">
      <c r="B2" s="85" t="s">
        <v>94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"/>
      <c r="O2" s="4"/>
      <c r="P2" s="4"/>
      <c r="Q2" s="3"/>
    </row>
    <row r="3" spans="2:17" ht="15.6" x14ac:dyDescent="0.45">
      <c r="B3" s="5"/>
      <c r="C3" s="5"/>
      <c r="D3" s="5"/>
      <c r="E3" s="5"/>
      <c r="F3" s="8"/>
      <c r="G3" s="8"/>
      <c r="H3" s="8"/>
      <c r="I3" s="8"/>
      <c r="J3" s="5"/>
      <c r="K3" s="5"/>
      <c r="L3" s="5"/>
      <c r="M3" s="5"/>
    </row>
    <row r="4" spans="2:17" ht="15.6" x14ac:dyDescent="0.45">
      <c r="B4" s="9" t="s">
        <v>0</v>
      </c>
      <c r="C4" s="9" t="s">
        <v>9</v>
      </c>
      <c r="D4" s="9" t="s">
        <v>79</v>
      </c>
      <c r="E4" s="9" t="s">
        <v>80</v>
      </c>
      <c r="F4" s="10" t="s">
        <v>8</v>
      </c>
      <c r="G4" s="10" t="s">
        <v>81</v>
      </c>
      <c r="H4" s="11" t="s">
        <v>10</v>
      </c>
      <c r="I4" s="11" t="s">
        <v>11</v>
      </c>
      <c r="J4" s="11" t="s">
        <v>12</v>
      </c>
      <c r="K4" s="9" t="s">
        <v>97</v>
      </c>
      <c r="L4" s="9" t="s">
        <v>98</v>
      </c>
      <c r="M4" s="9" t="s">
        <v>99</v>
      </c>
    </row>
    <row r="5" spans="2:17" ht="15.6" x14ac:dyDescent="0.45">
      <c r="B5" s="12">
        <v>242066</v>
      </c>
      <c r="C5" s="13">
        <v>51860.77</v>
      </c>
      <c r="D5" s="13">
        <v>1</v>
      </c>
      <c r="E5" s="13">
        <f>C5*D5</f>
        <v>51860.77</v>
      </c>
      <c r="F5" s="29">
        <v>11081.8</v>
      </c>
      <c r="G5" s="6">
        <f>D5*F5</f>
        <v>11081.8</v>
      </c>
      <c r="H5" s="13">
        <v>-0.11600000000000001</v>
      </c>
      <c r="I5" s="13">
        <v>-0.11600000000000001</v>
      </c>
      <c r="J5" s="13">
        <v>-0.11600000000000001</v>
      </c>
      <c r="K5" s="14">
        <f>ROUND((E5+G5*H5)*1.07,2)</f>
        <v>54115.55</v>
      </c>
      <c r="L5" s="14">
        <f>ROUND((E5+G5*I5)*1.07,2)</f>
        <v>54115.55</v>
      </c>
      <c r="M5" s="14">
        <f>ROUND((E5+G5*J5)*1.07,2)</f>
        <v>54115.55</v>
      </c>
    </row>
    <row r="6" spans="2:17" ht="15.6" x14ac:dyDescent="0.45">
      <c r="B6" s="12">
        <v>242097</v>
      </c>
      <c r="C6" s="13">
        <v>40589.58</v>
      </c>
      <c r="D6" s="13">
        <v>1</v>
      </c>
      <c r="E6" s="13">
        <f t="shared" ref="E6:E52" si="0">C6*D6</f>
        <v>40589.58</v>
      </c>
      <c r="F6" s="29">
        <v>8557.9</v>
      </c>
      <c r="G6" s="6">
        <f t="shared" ref="G6:G52" si="1">D6*F6</f>
        <v>8557.9</v>
      </c>
      <c r="H6" s="13">
        <v>-0.11600000000000001</v>
      </c>
      <c r="I6" s="13">
        <v>-0.11600000000000001</v>
      </c>
      <c r="J6" s="13">
        <v>-0.11600000000000001</v>
      </c>
      <c r="K6" s="14">
        <f t="shared" ref="K6:K64" si="2">ROUND((E6+G6*H6)*1.07,2)</f>
        <v>42368.639999999999</v>
      </c>
      <c r="L6" s="14">
        <f t="shared" ref="L6:L64" si="3">ROUND((E6+G6*I6)*1.07,2)</f>
        <v>42368.639999999999</v>
      </c>
      <c r="M6" s="14">
        <f t="shared" ref="M6:M63" si="4">ROUND((E6+G6*J6)*1.07,2)</f>
        <v>42368.639999999999</v>
      </c>
    </row>
    <row r="7" spans="2:17" ht="15.6" x14ac:dyDescent="0.45">
      <c r="B7" s="12">
        <v>242127</v>
      </c>
      <c r="C7" s="13">
        <v>32283.43</v>
      </c>
      <c r="D7" s="13">
        <v>1</v>
      </c>
      <c r="E7" s="13">
        <f t="shared" si="0"/>
        <v>32283.43</v>
      </c>
      <c r="F7" s="29">
        <v>6339.41</v>
      </c>
      <c r="G7" s="6">
        <f t="shared" si="1"/>
        <v>6339.41</v>
      </c>
      <c r="H7" s="13">
        <v>-0.11600000000000001</v>
      </c>
      <c r="I7" s="13">
        <v>-0.11600000000000001</v>
      </c>
      <c r="J7" s="13">
        <v>-0.11600000000000001</v>
      </c>
      <c r="K7" s="14">
        <f t="shared" si="2"/>
        <v>33756.42</v>
      </c>
      <c r="L7" s="14">
        <f t="shared" si="3"/>
        <v>33756.42</v>
      </c>
      <c r="M7" s="14">
        <f t="shared" si="4"/>
        <v>33756.42</v>
      </c>
    </row>
    <row r="8" spans="2:17" ht="15.6" x14ac:dyDescent="0.45">
      <c r="B8" s="12">
        <v>242158</v>
      </c>
      <c r="C8" s="13">
        <v>36940.35</v>
      </c>
      <c r="D8" s="13">
        <v>1</v>
      </c>
      <c r="E8" s="13">
        <f t="shared" si="0"/>
        <v>36940.35</v>
      </c>
      <c r="F8" s="29">
        <v>7328.09</v>
      </c>
      <c r="G8" s="6">
        <f t="shared" si="1"/>
        <v>7328.09</v>
      </c>
      <c r="H8" s="13">
        <v>-0.11600000000000001</v>
      </c>
      <c r="I8" s="13">
        <v>-0.11600000000000001</v>
      </c>
      <c r="J8" s="13">
        <v>-0.11600000000000001</v>
      </c>
      <c r="K8" s="14">
        <f t="shared" si="2"/>
        <v>38616.61</v>
      </c>
      <c r="L8" s="14">
        <f t="shared" si="3"/>
        <v>38616.61</v>
      </c>
      <c r="M8" s="14">
        <f t="shared" si="4"/>
        <v>38616.61</v>
      </c>
    </row>
    <row r="9" spans="2:17" ht="15.6" x14ac:dyDescent="0.45">
      <c r="B9" s="12">
        <v>242189</v>
      </c>
      <c r="C9" s="13">
        <v>40542.65</v>
      </c>
      <c r="D9" s="13">
        <v>1</v>
      </c>
      <c r="E9" s="13">
        <f t="shared" si="0"/>
        <v>40542.65</v>
      </c>
      <c r="F9" s="29">
        <v>7534.64</v>
      </c>
      <c r="G9" s="6">
        <f t="shared" si="1"/>
        <v>7534.64</v>
      </c>
      <c r="H9" s="13">
        <v>-0.11600000000000001</v>
      </c>
      <c r="I9" s="13">
        <v>-0.11600000000000001</v>
      </c>
      <c r="J9" s="13">
        <v>-0.11600000000000001</v>
      </c>
      <c r="K9" s="14">
        <f t="shared" si="2"/>
        <v>42445.440000000002</v>
      </c>
      <c r="L9" s="14">
        <f t="shared" si="3"/>
        <v>42445.440000000002</v>
      </c>
      <c r="M9" s="14">
        <f t="shared" si="4"/>
        <v>42445.440000000002</v>
      </c>
    </row>
    <row r="10" spans="2:17" ht="15.6" x14ac:dyDescent="0.45">
      <c r="B10" s="12">
        <v>242217</v>
      </c>
      <c r="C10" s="13">
        <v>44038.02</v>
      </c>
      <c r="D10" s="13">
        <v>1</v>
      </c>
      <c r="E10" s="13">
        <f t="shared" si="0"/>
        <v>44038.02</v>
      </c>
      <c r="F10" s="29">
        <v>8498.5300000000007</v>
      </c>
      <c r="G10" s="6">
        <f t="shared" si="1"/>
        <v>8498.5300000000007</v>
      </c>
      <c r="H10" s="13">
        <v>-0.11600000000000001</v>
      </c>
      <c r="I10" s="13">
        <v>-0.11600000000000001</v>
      </c>
      <c r="J10" s="13">
        <v>-0.11600000000000001</v>
      </c>
      <c r="K10" s="14">
        <f t="shared" si="2"/>
        <v>46065.84</v>
      </c>
      <c r="L10" s="14">
        <f t="shared" si="3"/>
        <v>46065.84</v>
      </c>
      <c r="M10" s="14">
        <f t="shared" si="4"/>
        <v>46065.84</v>
      </c>
    </row>
    <row r="11" spans="2:17" ht="15.6" x14ac:dyDescent="0.45">
      <c r="B11" s="12">
        <v>242248</v>
      </c>
      <c r="C11" s="13">
        <v>40671.74</v>
      </c>
      <c r="D11" s="13">
        <v>1</v>
      </c>
      <c r="E11" s="13">
        <f t="shared" si="0"/>
        <v>40671.74</v>
      </c>
      <c r="F11" s="29">
        <v>8409.49</v>
      </c>
      <c r="G11" s="6">
        <f t="shared" si="1"/>
        <v>8409.49</v>
      </c>
      <c r="H11" s="13">
        <v>-0.11600000000000001</v>
      </c>
      <c r="I11" s="13">
        <v>-0.11600000000000001</v>
      </c>
      <c r="J11" s="13">
        <v>-0.11600000000000001</v>
      </c>
      <c r="K11" s="14">
        <f t="shared" si="2"/>
        <v>42474.98</v>
      </c>
      <c r="L11" s="14">
        <f t="shared" si="3"/>
        <v>42474.98</v>
      </c>
      <c r="M11" s="14">
        <f t="shared" si="4"/>
        <v>42474.98</v>
      </c>
    </row>
    <row r="12" spans="2:17" ht="15.6" x14ac:dyDescent="0.45">
      <c r="B12" s="12">
        <v>242278</v>
      </c>
      <c r="C12" s="13">
        <v>56078.080000000002</v>
      </c>
      <c r="D12" s="13">
        <v>1</v>
      </c>
      <c r="E12" s="13">
        <f t="shared" si="0"/>
        <v>56078.080000000002</v>
      </c>
      <c r="F12" s="29">
        <v>12159.53</v>
      </c>
      <c r="G12" s="6">
        <f t="shared" si="1"/>
        <v>12159.53</v>
      </c>
      <c r="H12" s="13">
        <v>-0.11600000000000001</v>
      </c>
      <c r="I12" s="13">
        <v>-0.11600000000000001</v>
      </c>
      <c r="J12" s="13">
        <v>-0.11600000000000001</v>
      </c>
      <c r="K12" s="14">
        <f t="shared" si="2"/>
        <v>58494.3</v>
      </c>
      <c r="L12" s="14">
        <f t="shared" si="3"/>
        <v>58494.3</v>
      </c>
      <c r="M12" s="14">
        <f t="shared" si="4"/>
        <v>58494.3</v>
      </c>
    </row>
    <row r="13" spans="2:17" ht="15.6" x14ac:dyDescent="0.45">
      <c r="B13" s="12">
        <v>242309</v>
      </c>
      <c r="C13" s="13">
        <v>63946.95</v>
      </c>
      <c r="D13" s="13">
        <v>1</v>
      </c>
      <c r="E13" s="13">
        <f t="shared" si="0"/>
        <v>63946.95</v>
      </c>
      <c r="F13" s="29">
        <v>13524.28</v>
      </c>
      <c r="G13" s="6">
        <f t="shared" si="1"/>
        <v>13524.28</v>
      </c>
      <c r="H13" s="13">
        <v>-0.11600000000000001</v>
      </c>
      <c r="I13" s="13">
        <v>-0.11600000000000001</v>
      </c>
      <c r="J13" s="13">
        <v>-0.11600000000000001</v>
      </c>
      <c r="K13" s="14">
        <f t="shared" si="2"/>
        <v>66744.600000000006</v>
      </c>
      <c r="L13" s="14">
        <f t="shared" si="3"/>
        <v>66744.600000000006</v>
      </c>
      <c r="M13" s="14">
        <f t="shared" si="4"/>
        <v>66744.600000000006</v>
      </c>
    </row>
    <row r="14" spans="2:17" ht="15.6" x14ac:dyDescent="0.45">
      <c r="B14" s="12">
        <v>242339</v>
      </c>
      <c r="C14" s="13">
        <v>59377.43</v>
      </c>
      <c r="D14" s="13">
        <v>1</v>
      </c>
      <c r="E14" s="13">
        <f t="shared" si="0"/>
        <v>59377.43</v>
      </c>
      <c r="F14" s="29">
        <v>12974.09</v>
      </c>
      <c r="G14" s="6">
        <f t="shared" si="1"/>
        <v>12974.09</v>
      </c>
      <c r="H14" s="13">
        <v>-0.11600000000000001</v>
      </c>
      <c r="I14" s="13">
        <v>-0.11600000000000001</v>
      </c>
      <c r="J14" s="13">
        <v>-0.11600000000000001</v>
      </c>
      <c r="K14" s="14">
        <f t="shared" si="2"/>
        <v>61923.51</v>
      </c>
      <c r="L14" s="14">
        <f t="shared" si="3"/>
        <v>61923.51</v>
      </c>
      <c r="M14" s="14">
        <f t="shared" si="4"/>
        <v>61923.51</v>
      </c>
    </row>
    <row r="15" spans="2:17" ht="15.6" x14ac:dyDescent="0.45">
      <c r="B15" s="12">
        <v>242370</v>
      </c>
      <c r="C15" s="13">
        <v>49432.63</v>
      </c>
      <c r="D15" s="13">
        <v>1</v>
      </c>
      <c r="E15" s="13">
        <f t="shared" si="0"/>
        <v>49432.63</v>
      </c>
      <c r="F15" s="29">
        <v>10196.23</v>
      </c>
      <c r="G15" s="6">
        <f t="shared" si="1"/>
        <v>10196.23</v>
      </c>
      <c r="H15" s="13">
        <v>-0.11600000000000001</v>
      </c>
      <c r="I15" s="13">
        <v>-0.11600000000000001</v>
      </c>
      <c r="J15" s="13">
        <v>-0.11600000000000001</v>
      </c>
      <c r="K15" s="14">
        <f t="shared" si="2"/>
        <v>51627.360000000001</v>
      </c>
      <c r="L15" s="14">
        <f t="shared" si="3"/>
        <v>51627.360000000001</v>
      </c>
      <c r="M15" s="14">
        <f t="shared" si="4"/>
        <v>51627.360000000001</v>
      </c>
    </row>
    <row r="16" spans="2:17" ht="15.6" x14ac:dyDescent="0.45">
      <c r="B16" s="12">
        <v>242401</v>
      </c>
      <c r="C16" s="13">
        <v>60016.06</v>
      </c>
      <c r="D16" s="13">
        <v>1</v>
      </c>
      <c r="E16" s="13">
        <f t="shared" si="0"/>
        <v>60016.06</v>
      </c>
      <c r="F16" s="29">
        <v>12759.9</v>
      </c>
      <c r="G16" s="6">
        <f t="shared" si="1"/>
        <v>12759.9</v>
      </c>
      <c r="H16" s="13">
        <v>-0.12429999999999999</v>
      </c>
      <c r="I16" s="13">
        <v>-0.12429999999999999</v>
      </c>
      <c r="J16" s="13">
        <v>-0.12429999999999999</v>
      </c>
      <c r="K16" s="14">
        <f t="shared" si="2"/>
        <v>62520.1</v>
      </c>
      <c r="L16" s="14">
        <f t="shared" si="3"/>
        <v>62520.1</v>
      </c>
      <c r="M16" s="14">
        <f t="shared" si="4"/>
        <v>62520.1</v>
      </c>
    </row>
    <row r="17" spans="2:13" ht="15.6" x14ac:dyDescent="0.45">
      <c r="B17" s="12">
        <v>242431</v>
      </c>
      <c r="C17" s="13">
        <v>36321.129999999997</v>
      </c>
      <c r="D17" s="13">
        <v>1</v>
      </c>
      <c r="E17" s="13">
        <f t="shared" si="0"/>
        <v>36321.129999999997</v>
      </c>
      <c r="F17" s="29">
        <v>7303.92</v>
      </c>
      <c r="G17" s="6">
        <f t="shared" si="1"/>
        <v>7303.92</v>
      </c>
      <c r="H17" s="13">
        <v>-0.12429999999999999</v>
      </c>
      <c r="I17" s="13">
        <v>-0.12429999999999999</v>
      </c>
      <c r="J17" s="13">
        <v>-0.12429999999999999</v>
      </c>
      <c r="K17" s="14">
        <f t="shared" si="2"/>
        <v>37892.18</v>
      </c>
      <c r="L17" s="14">
        <f t="shared" si="3"/>
        <v>37892.18</v>
      </c>
      <c r="M17" s="14">
        <f t="shared" si="4"/>
        <v>37892.18</v>
      </c>
    </row>
    <row r="18" spans="2:13" ht="15.6" x14ac:dyDescent="0.45">
      <c r="B18" s="12">
        <v>242462</v>
      </c>
      <c r="C18" s="13">
        <v>40416.67</v>
      </c>
      <c r="D18" s="13">
        <v>1</v>
      </c>
      <c r="E18" s="13">
        <f t="shared" si="0"/>
        <v>40416.67</v>
      </c>
      <c r="F18" s="29">
        <v>7826.87</v>
      </c>
      <c r="G18" s="6">
        <f t="shared" si="1"/>
        <v>7826.87</v>
      </c>
      <c r="H18" s="13">
        <v>-0.12429999999999999</v>
      </c>
      <c r="I18" s="13">
        <v>-0.12429999999999999</v>
      </c>
      <c r="J18" s="13">
        <v>-0.12429999999999999</v>
      </c>
      <c r="K18" s="14">
        <f t="shared" si="2"/>
        <v>42204.86</v>
      </c>
      <c r="L18" s="14">
        <f t="shared" si="3"/>
        <v>42204.86</v>
      </c>
      <c r="M18" s="14">
        <f t="shared" si="4"/>
        <v>42204.86</v>
      </c>
    </row>
    <row r="19" spans="2:13" ht="15.6" x14ac:dyDescent="0.45">
      <c r="B19" s="12">
        <v>242492</v>
      </c>
      <c r="C19" s="13">
        <v>25829.75</v>
      </c>
      <c r="D19" s="13">
        <v>1</v>
      </c>
      <c r="E19" s="13">
        <f t="shared" si="0"/>
        <v>25829.75</v>
      </c>
      <c r="F19" s="29">
        <v>5276.35</v>
      </c>
      <c r="G19" s="6">
        <f t="shared" si="1"/>
        <v>5276.35</v>
      </c>
      <c r="H19" s="13">
        <v>-0.12429999999999999</v>
      </c>
      <c r="I19" s="13">
        <v>-0.12429999999999999</v>
      </c>
      <c r="J19" s="13">
        <v>-0.12429999999999999</v>
      </c>
      <c r="K19" s="14">
        <f t="shared" si="2"/>
        <v>26936.07</v>
      </c>
      <c r="L19" s="14">
        <f t="shared" si="3"/>
        <v>26936.07</v>
      </c>
      <c r="M19" s="14">
        <f t="shared" si="4"/>
        <v>26936.07</v>
      </c>
    </row>
    <row r="20" spans="2:13" ht="15.6" x14ac:dyDescent="0.45">
      <c r="B20" s="12">
        <v>242523</v>
      </c>
      <c r="C20" s="13">
        <v>23500.38</v>
      </c>
      <c r="D20" s="13">
        <v>1.17</v>
      </c>
      <c r="E20" s="13">
        <f t="shared" si="0"/>
        <v>27495.444599999999</v>
      </c>
      <c r="F20" s="29">
        <v>4918.6499999999996</v>
      </c>
      <c r="G20" s="6">
        <f t="shared" si="1"/>
        <v>5754.8204999999989</v>
      </c>
      <c r="H20" s="13">
        <v>-0.1532</v>
      </c>
      <c r="I20" s="13">
        <v>-0.1532</v>
      </c>
      <c r="J20" s="13">
        <v>-0.1532</v>
      </c>
      <c r="K20" s="14">
        <f t="shared" si="2"/>
        <v>28476.77</v>
      </c>
      <c r="L20" s="14">
        <f t="shared" si="3"/>
        <v>28476.77</v>
      </c>
      <c r="M20" s="14">
        <f t="shared" si="4"/>
        <v>28476.77</v>
      </c>
    </row>
    <row r="21" spans="2:13" ht="15.6" x14ac:dyDescent="0.45">
      <c r="B21" s="12">
        <v>242554</v>
      </c>
      <c r="C21" s="13">
        <v>35569.89</v>
      </c>
      <c r="D21" s="13">
        <v>1.17</v>
      </c>
      <c r="E21" s="13">
        <f t="shared" si="0"/>
        <v>41616.7713</v>
      </c>
      <c r="F21" s="29">
        <v>7415.19</v>
      </c>
      <c r="G21" s="6">
        <f t="shared" si="1"/>
        <v>8675.7722999999987</v>
      </c>
      <c r="H21" s="13">
        <v>-0.1532</v>
      </c>
      <c r="I21" s="13">
        <v>-0.1532</v>
      </c>
      <c r="J21" s="13">
        <v>-0.1532</v>
      </c>
      <c r="K21" s="14">
        <f t="shared" si="2"/>
        <v>43107.78</v>
      </c>
      <c r="L21" s="14">
        <f t="shared" si="3"/>
        <v>43107.78</v>
      </c>
      <c r="M21" s="14">
        <f t="shared" si="4"/>
        <v>43107.78</v>
      </c>
    </row>
    <row r="22" spans="2:13" ht="15.6" x14ac:dyDescent="0.45">
      <c r="B22" s="12">
        <v>242583</v>
      </c>
      <c r="C22" s="13">
        <v>46293.279999999999</v>
      </c>
      <c r="D22" s="13">
        <v>1.17</v>
      </c>
      <c r="E22" s="13">
        <f t="shared" si="0"/>
        <v>54163.137599999995</v>
      </c>
      <c r="F22" s="29">
        <v>9395.1200000000008</v>
      </c>
      <c r="G22" s="6">
        <f t="shared" si="1"/>
        <v>10992.2904</v>
      </c>
      <c r="H22" s="13">
        <v>-0.1532</v>
      </c>
      <c r="I22" s="13">
        <v>-0.1532</v>
      </c>
      <c r="J22" s="13">
        <v>-0.1532</v>
      </c>
      <c r="K22" s="14">
        <f t="shared" si="2"/>
        <v>56152.66</v>
      </c>
      <c r="L22" s="14">
        <f t="shared" si="3"/>
        <v>56152.66</v>
      </c>
      <c r="M22" s="14">
        <f t="shared" si="4"/>
        <v>56152.66</v>
      </c>
    </row>
    <row r="23" spans="2:13" ht="15.6" x14ac:dyDescent="0.45">
      <c r="B23" s="12">
        <v>242614</v>
      </c>
      <c r="C23" s="13">
        <v>46030.6</v>
      </c>
      <c r="D23" s="13">
        <v>1.17</v>
      </c>
      <c r="E23" s="13">
        <f t="shared" si="0"/>
        <v>53855.801999999996</v>
      </c>
      <c r="F23" s="29">
        <v>9570.76</v>
      </c>
      <c r="G23" s="6">
        <f t="shared" si="1"/>
        <v>11197.789199999999</v>
      </c>
      <c r="H23" s="13">
        <v>-0.1532</v>
      </c>
      <c r="I23" s="13">
        <v>-0.1532</v>
      </c>
      <c r="J23" s="13">
        <v>-0.1532</v>
      </c>
      <c r="K23" s="14">
        <f t="shared" si="2"/>
        <v>55790.12</v>
      </c>
      <c r="L23" s="14">
        <f t="shared" si="3"/>
        <v>55790.12</v>
      </c>
      <c r="M23" s="14">
        <f t="shared" si="4"/>
        <v>55790.12</v>
      </c>
    </row>
    <row r="24" spans="2:13" ht="15.6" x14ac:dyDescent="0.45">
      <c r="B24" s="12">
        <v>242644</v>
      </c>
      <c r="C24" s="13">
        <v>51599.73</v>
      </c>
      <c r="D24" s="13">
        <v>1.17</v>
      </c>
      <c r="E24" s="13">
        <f t="shared" si="0"/>
        <v>60371.684099999999</v>
      </c>
      <c r="F24" s="29">
        <v>10837.91</v>
      </c>
      <c r="G24" s="6">
        <f t="shared" si="1"/>
        <v>12680.3547</v>
      </c>
      <c r="H24" s="13">
        <v>-0.1532</v>
      </c>
      <c r="I24" s="13">
        <v>-0.1532</v>
      </c>
      <c r="J24" s="13">
        <v>-0.1532</v>
      </c>
      <c r="K24" s="14">
        <f t="shared" si="2"/>
        <v>62519.09</v>
      </c>
      <c r="L24" s="14">
        <f t="shared" si="3"/>
        <v>62519.09</v>
      </c>
      <c r="M24" s="14">
        <f t="shared" si="4"/>
        <v>62519.09</v>
      </c>
    </row>
    <row r="25" spans="2:13" ht="15.6" x14ac:dyDescent="0.45">
      <c r="B25" s="12">
        <v>242675</v>
      </c>
      <c r="C25" s="13">
        <v>51227.65</v>
      </c>
      <c r="D25" s="13">
        <v>1.17</v>
      </c>
      <c r="E25" s="13">
        <f t="shared" si="0"/>
        <v>59936.3505</v>
      </c>
      <c r="F25" s="29">
        <v>10228.049999999999</v>
      </c>
      <c r="G25" s="6">
        <f t="shared" si="1"/>
        <v>11966.818499999998</v>
      </c>
      <c r="H25" s="13">
        <v>-0.1532</v>
      </c>
      <c r="I25" s="13">
        <v>-0.1532</v>
      </c>
      <c r="J25" s="13">
        <v>-0.1532</v>
      </c>
      <c r="K25" s="14">
        <f t="shared" si="2"/>
        <v>62170.25</v>
      </c>
      <c r="L25" s="14">
        <f t="shared" si="3"/>
        <v>62170.25</v>
      </c>
      <c r="M25" s="14">
        <f t="shared" si="4"/>
        <v>62170.25</v>
      </c>
    </row>
    <row r="26" spans="2:13" ht="15.6" x14ac:dyDescent="0.45">
      <c r="B26" s="12">
        <v>242705</v>
      </c>
      <c r="C26" s="13">
        <v>51318.23</v>
      </c>
      <c r="D26" s="13">
        <v>1.17</v>
      </c>
      <c r="E26" s="13">
        <f t="shared" si="0"/>
        <v>60042.329100000003</v>
      </c>
      <c r="F26" s="29">
        <v>10832.09</v>
      </c>
      <c r="G26" s="6">
        <f t="shared" si="1"/>
        <v>12673.5453</v>
      </c>
      <c r="H26" s="13">
        <v>-0.1532</v>
      </c>
      <c r="I26" s="13">
        <v>-0.1532</v>
      </c>
      <c r="J26" s="13">
        <v>-0.1532</v>
      </c>
      <c r="K26" s="14">
        <f t="shared" si="2"/>
        <v>62167.79</v>
      </c>
      <c r="L26" s="14">
        <f t="shared" si="3"/>
        <v>62167.79</v>
      </c>
      <c r="M26" s="14">
        <f t="shared" si="4"/>
        <v>62167.79</v>
      </c>
    </row>
    <row r="27" spans="2:13" ht="15.6" x14ac:dyDescent="0.45">
      <c r="B27" s="12">
        <v>242736</v>
      </c>
      <c r="C27" s="13">
        <v>47200.06</v>
      </c>
      <c r="D27" s="13">
        <v>1.17</v>
      </c>
      <c r="E27" s="13">
        <f t="shared" si="0"/>
        <v>55224.070199999995</v>
      </c>
      <c r="F27" s="29">
        <v>9896.35</v>
      </c>
      <c r="G27" s="6">
        <f t="shared" si="1"/>
        <v>11578.729499999999</v>
      </c>
      <c r="H27" s="13">
        <v>-0.1532</v>
      </c>
      <c r="I27" s="13">
        <v>-0.1532</v>
      </c>
      <c r="J27" s="13">
        <v>-0.1532</v>
      </c>
      <c r="K27" s="14">
        <f t="shared" si="2"/>
        <v>57191.72</v>
      </c>
      <c r="L27" s="14">
        <f t="shared" si="3"/>
        <v>57191.72</v>
      </c>
      <c r="M27" s="14">
        <f t="shared" si="4"/>
        <v>57191.72</v>
      </c>
    </row>
    <row r="28" spans="2:13" ht="15.6" x14ac:dyDescent="0.45">
      <c r="B28" s="12">
        <v>242767</v>
      </c>
      <c r="C28" s="13">
        <v>49097.94</v>
      </c>
      <c r="D28" s="13">
        <v>1.17</v>
      </c>
      <c r="E28" s="13">
        <f t="shared" si="0"/>
        <v>57444.589800000002</v>
      </c>
      <c r="F28" s="29">
        <v>10325.049999999999</v>
      </c>
      <c r="G28" s="6">
        <f t="shared" si="1"/>
        <v>12080.308499999999</v>
      </c>
      <c r="H28" s="13">
        <v>-0.1532</v>
      </c>
      <c r="I28" s="13">
        <v>-0.1532</v>
      </c>
      <c r="J28" s="13">
        <v>-0.1532</v>
      </c>
      <c r="K28" s="14">
        <f t="shared" si="2"/>
        <v>59485.46</v>
      </c>
      <c r="L28" s="14">
        <f t="shared" si="3"/>
        <v>59485.46</v>
      </c>
      <c r="M28" s="14">
        <f t="shared" si="4"/>
        <v>59485.46</v>
      </c>
    </row>
    <row r="29" spans="2:13" ht="15.6" x14ac:dyDescent="0.45">
      <c r="B29" s="12">
        <v>242797</v>
      </c>
      <c r="C29" s="13">
        <v>33674.76</v>
      </c>
      <c r="D29" s="13">
        <v>1.17</v>
      </c>
      <c r="E29" s="13">
        <f t="shared" si="0"/>
        <v>39399.4692</v>
      </c>
      <c r="F29" s="29">
        <v>6576.86</v>
      </c>
      <c r="G29" s="6">
        <f t="shared" si="1"/>
        <v>7694.926199999999</v>
      </c>
      <c r="H29" s="13">
        <v>-0.1532</v>
      </c>
      <c r="I29" s="13">
        <v>-0.1532</v>
      </c>
      <c r="J29" s="13">
        <v>-0.1532</v>
      </c>
      <c r="K29" s="14">
        <f t="shared" si="2"/>
        <v>40896.050000000003</v>
      </c>
      <c r="L29" s="14">
        <f t="shared" si="3"/>
        <v>40896.050000000003</v>
      </c>
      <c r="M29" s="14">
        <f t="shared" si="4"/>
        <v>40896.050000000003</v>
      </c>
    </row>
    <row r="30" spans="2:13" ht="15.6" x14ac:dyDescent="0.45">
      <c r="B30" s="12">
        <v>242828</v>
      </c>
      <c r="C30" s="13">
        <v>31726.799999999999</v>
      </c>
      <c r="D30" s="13">
        <v>1.17</v>
      </c>
      <c r="E30" s="13">
        <f t="shared" si="0"/>
        <v>37120.356</v>
      </c>
      <c r="F30" s="29">
        <v>6305.13</v>
      </c>
      <c r="G30" s="6">
        <f t="shared" si="1"/>
        <v>7377.0020999999997</v>
      </c>
      <c r="H30" s="13">
        <v>-0.1532</v>
      </c>
      <c r="I30" s="13">
        <v>-0.1532</v>
      </c>
      <c r="J30" s="13">
        <v>-0.1532</v>
      </c>
      <c r="K30" s="14">
        <f t="shared" si="2"/>
        <v>38509.51</v>
      </c>
      <c r="L30" s="14">
        <f t="shared" si="3"/>
        <v>38509.51</v>
      </c>
      <c r="M30" s="14">
        <f t="shared" si="4"/>
        <v>38509.51</v>
      </c>
    </row>
    <row r="31" spans="2:13" ht="15.6" x14ac:dyDescent="0.45">
      <c r="B31" s="12">
        <v>242858</v>
      </c>
      <c r="C31" s="13">
        <v>18146.22</v>
      </c>
      <c r="D31" s="13">
        <v>1.17</v>
      </c>
      <c r="E31" s="13">
        <f t="shared" si="0"/>
        <v>21231.077399999998</v>
      </c>
      <c r="F31" s="29">
        <v>3818.27</v>
      </c>
      <c r="G31" s="6">
        <f t="shared" si="1"/>
        <v>4467.3759</v>
      </c>
      <c r="H31" s="13">
        <v>-0.1532</v>
      </c>
      <c r="I31" s="13">
        <v>-0.1532</v>
      </c>
      <c r="J31" s="13">
        <v>-0.1532</v>
      </c>
      <c r="K31" s="14">
        <f t="shared" si="2"/>
        <v>21984.94</v>
      </c>
      <c r="L31" s="14">
        <f t="shared" si="3"/>
        <v>21984.94</v>
      </c>
      <c r="M31" s="14">
        <f t="shared" si="4"/>
        <v>21984.94</v>
      </c>
    </row>
    <row r="32" spans="2:13" ht="15.6" x14ac:dyDescent="0.45">
      <c r="B32" s="12">
        <v>242889</v>
      </c>
      <c r="C32" s="13">
        <v>21406.7</v>
      </c>
      <c r="D32" s="13">
        <v>1.39</v>
      </c>
      <c r="E32" s="13">
        <f t="shared" si="0"/>
        <v>29755.312999999998</v>
      </c>
      <c r="F32" s="29">
        <v>4089.08</v>
      </c>
      <c r="G32" s="6">
        <f t="shared" si="1"/>
        <v>5683.8211999999994</v>
      </c>
      <c r="H32" s="13">
        <v>1.3899999999999999E-2</v>
      </c>
      <c r="I32" s="13">
        <v>1.3899999999999999E-2</v>
      </c>
      <c r="J32" s="13">
        <v>1.3899999999999999E-2</v>
      </c>
      <c r="K32" s="14">
        <f t="shared" si="2"/>
        <v>31922.720000000001</v>
      </c>
      <c r="L32" s="14">
        <f t="shared" si="3"/>
        <v>31922.720000000001</v>
      </c>
      <c r="M32" s="14">
        <f t="shared" si="4"/>
        <v>31922.720000000001</v>
      </c>
    </row>
    <row r="33" spans="2:13" ht="15.6" x14ac:dyDescent="0.45">
      <c r="B33" s="12">
        <v>242920</v>
      </c>
      <c r="C33" s="13">
        <v>21417.88</v>
      </c>
      <c r="D33" s="13">
        <v>1.39</v>
      </c>
      <c r="E33" s="13">
        <f t="shared" si="0"/>
        <v>29770.853199999998</v>
      </c>
      <c r="F33" s="29">
        <v>4032.47</v>
      </c>
      <c r="G33" s="6">
        <f t="shared" si="1"/>
        <v>5605.1332999999995</v>
      </c>
      <c r="H33" s="13">
        <v>1.3899999999999999E-2</v>
      </c>
      <c r="I33" s="13">
        <v>1.3899999999999999E-2</v>
      </c>
      <c r="J33" s="13">
        <v>1.3899999999999999E-2</v>
      </c>
      <c r="K33" s="14">
        <f t="shared" si="2"/>
        <v>31938.18</v>
      </c>
      <c r="L33" s="14">
        <f t="shared" si="3"/>
        <v>31938.18</v>
      </c>
      <c r="M33" s="14">
        <f t="shared" si="4"/>
        <v>31938.18</v>
      </c>
    </row>
    <row r="34" spans="2:13" ht="15.6" x14ac:dyDescent="0.45">
      <c r="B34" s="12">
        <v>242948</v>
      </c>
      <c r="C34" s="13">
        <v>35011.410000000003</v>
      </c>
      <c r="D34" s="13">
        <v>1.39</v>
      </c>
      <c r="E34" s="13">
        <f t="shared" si="0"/>
        <v>48665.859900000003</v>
      </c>
      <c r="F34" s="29">
        <v>7100.12</v>
      </c>
      <c r="G34" s="6">
        <f t="shared" si="1"/>
        <v>9869.1667999999991</v>
      </c>
      <c r="H34" s="13">
        <v>1.3899999999999999E-2</v>
      </c>
      <c r="I34" s="13">
        <v>1.3899999999999999E-2</v>
      </c>
      <c r="J34" s="13">
        <v>1.3899999999999999E-2</v>
      </c>
      <c r="K34" s="14">
        <f t="shared" si="2"/>
        <v>52219.25</v>
      </c>
      <c r="L34" s="14">
        <f t="shared" si="3"/>
        <v>52219.25</v>
      </c>
      <c r="M34" s="14">
        <f t="shared" si="4"/>
        <v>52219.25</v>
      </c>
    </row>
    <row r="35" spans="2:13" ht="15.6" x14ac:dyDescent="0.45">
      <c r="B35" s="12">
        <v>242979</v>
      </c>
      <c r="C35" s="13">
        <v>37118.74</v>
      </c>
      <c r="D35" s="13">
        <v>1.39</v>
      </c>
      <c r="E35" s="13">
        <f t="shared" si="0"/>
        <v>51595.048599999995</v>
      </c>
      <c r="F35" s="29">
        <v>6815.84</v>
      </c>
      <c r="G35" s="6">
        <f t="shared" si="1"/>
        <v>9474.0175999999992</v>
      </c>
      <c r="H35" s="13">
        <v>1.3899999999999999E-2</v>
      </c>
      <c r="I35" s="13">
        <v>1.3899999999999999E-2</v>
      </c>
      <c r="J35" s="13">
        <v>1.3899999999999999E-2</v>
      </c>
      <c r="K35" s="14">
        <f t="shared" si="2"/>
        <v>55347.61</v>
      </c>
      <c r="L35" s="14">
        <f t="shared" si="3"/>
        <v>55347.61</v>
      </c>
      <c r="M35" s="14">
        <f t="shared" si="4"/>
        <v>55347.61</v>
      </c>
    </row>
    <row r="36" spans="2:13" ht="15.6" x14ac:dyDescent="0.45">
      <c r="B36" s="12">
        <v>243009</v>
      </c>
      <c r="C36" s="13">
        <v>37123.96</v>
      </c>
      <c r="D36" s="13">
        <v>1.39</v>
      </c>
      <c r="E36" s="13">
        <f t="shared" si="0"/>
        <v>51602.304399999994</v>
      </c>
      <c r="F36" s="29">
        <v>7333.29</v>
      </c>
      <c r="G36" s="6">
        <f t="shared" si="1"/>
        <v>10193.273099999999</v>
      </c>
      <c r="H36" s="13">
        <v>0.2477</v>
      </c>
      <c r="I36" s="13">
        <v>0.2477</v>
      </c>
      <c r="J36" s="13">
        <v>0.2477</v>
      </c>
      <c r="K36" s="14">
        <f t="shared" si="2"/>
        <v>57916.08</v>
      </c>
      <c r="L36" s="14">
        <f t="shared" si="3"/>
        <v>57916.08</v>
      </c>
      <c r="M36" s="14">
        <f t="shared" si="4"/>
        <v>57916.08</v>
      </c>
    </row>
    <row r="37" spans="2:13" ht="15.6" x14ac:dyDescent="0.45">
      <c r="B37" s="12">
        <v>243040</v>
      </c>
      <c r="C37" s="13">
        <v>40910.83</v>
      </c>
      <c r="D37" s="13">
        <v>1.39</v>
      </c>
      <c r="E37" s="13">
        <f t="shared" si="0"/>
        <v>56866.053699999997</v>
      </c>
      <c r="F37" s="29">
        <v>8385.02</v>
      </c>
      <c r="G37" s="6">
        <f t="shared" si="1"/>
        <v>11655.177799999999</v>
      </c>
      <c r="H37" s="13">
        <v>0.2477</v>
      </c>
      <c r="I37" s="13">
        <v>0.2477</v>
      </c>
      <c r="J37" s="13">
        <v>0.2477</v>
      </c>
      <c r="K37" s="14">
        <f t="shared" si="2"/>
        <v>63935.75</v>
      </c>
      <c r="L37" s="14">
        <f t="shared" si="3"/>
        <v>63935.75</v>
      </c>
      <c r="M37" s="14">
        <f t="shared" si="4"/>
        <v>63935.75</v>
      </c>
    </row>
    <row r="38" spans="2:13" ht="15.6" x14ac:dyDescent="0.45">
      <c r="B38" s="12">
        <v>243070</v>
      </c>
      <c r="C38" s="13">
        <v>43297.41</v>
      </c>
      <c r="D38" s="13">
        <v>1.39</v>
      </c>
      <c r="E38" s="13">
        <f t="shared" si="0"/>
        <v>60183.399900000004</v>
      </c>
      <c r="F38" s="29">
        <v>9177.24</v>
      </c>
      <c r="G38" s="6">
        <f t="shared" si="1"/>
        <v>12756.363599999999</v>
      </c>
      <c r="H38" s="13">
        <v>0.2477</v>
      </c>
      <c r="I38" s="13">
        <v>0.2477</v>
      </c>
      <c r="J38" s="13">
        <v>0.2477</v>
      </c>
      <c r="K38" s="14">
        <f t="shared" si="2"/>
        <v>67777.17</v>
      </c>
      <c r="L38" s="14">
        <f t="shared" si="3"/>
        <v>67777.17</v>
      </c>
      <c r="M38" s="14">
        <f t="shared" si="4"/>
        <v>67777.17</v>
      </c>
    </row>
    <row r="39" spans="2:13" ht="15.6" x14ac:dyDescent="0.45">
      <c r="B39" s="12">
        <v>243101</v>
      </c>
      <c r="C39" s="13">
        <v>43148.98</v>
      </c>
      <c r="D39" s="13">
        <v>1.39</v>
      </c>
      <c r="E39" s="13">
        <f t="shared" si="0"/>
        <v>59977.082199999997</v>
      </c>
      <c r="F39" s="29">
        <v>8927.85</v>
      </c>
      <c r="G39" s="6">
        <f t="shared" si="1"/>
        <v>12409.711499999999</v>
      </c>
      <c r="H39" s="13">
        <v>0.2477</v>
      </c>
      <c r="I39" s="13">
        <v>0.2477</v>
      </c>
      <c r="J39" s="13">
        <v>0.2477</v>
      </c>
      <c r="K39" s="14">
        <f t="shared" si="2"/>
        <v>67464.539999999994</v>
      </c>
      <c r="L39" s="14">
        <f t="shared" si="3"/>
        <v>67464.539999999994</v>
      </c>
      <c r="M39" s="14">
        <f t="shared" si="4"/>
        <v>67464.539999999994</v>
      </c>
    </row>
    <row r="40" spans="2:13" ht="15.6" x14ac:dyDescent="0.45">
      <c r="B40" s="12">
        <v>243132</v>
      </c>
      <c r="C40" s="13">
        <v>39199.089999999997</v>
      </c>
      <c r="D40" s="13">
        <v>1.39</v>
      </c>
      <c r="E40" s="13">
        <f t="shared" si="0"/>
        <v>54486.735099999991</v>
      </c>
      <c r="F40" s="29">
        <v>8044.43</v>
      </c>
      <c r="G40" s="6">
        <f t="shared" si="1"/>
        <v>11181.7577</v>
      </c>
      <c r="H40" s="13">
        <v>0.93430000000000002</v>
      </c>
      <c r="I40" s="13">
        <v>0.93430000000000002</v>
      </c>
      <c r="J40" s="13">
        <v>0.93430000000000002</v>
      </c>
      <c r="K40" s="14">
        <f t="shared" si="2"/>
        <v>69479.22</v>
      </c>
      <c r="L40" s="14">
        <f t="shared" si="3"/>
        <v>69479.22</v>
      </c>
      <c r="M40" s="14">
        <f t="shared" si="4"/>
        <v>69479.22</v>
      </c>
    </row>
    <row r="41" spans="2:13" ht="15.6" x14ac:dyDescent="0.45">
      <c r="B41" s="12">
        <v>243162</v>
      </c>
      <c r="C41" s="7">
        <v>33148.53</v>
      </c>
      <c r="D41" s="7">
        <v>1</v>
      </c>
      <c r="E41" s="7">
        <f t="shared" si="0"/>
        <v>33148.53</v>
      </c>
      <c r="F41" s="74">
        <v>8044.43</v>
      </c>
      <c r="G41" s="75">
        <f t="shared" si="1"/>
        <v>8044.43</v>
      </c>
      <c r="H41" s="7">
        <v>0.93430000000000002</v>
      </c>
      <c r="I41" s="7">
        <v>0.93430000000000002</v>
      </c>
      <c r="J41" s="7">
        <v>0.93430000000000002</v>
      </c>
      <c r="K41" s="7">
        <f t="shared" si="2"/>
        <v>43510.95</v>
      </c>
      <c r="L41" s="7">
        <f t="shared" si="3"/>
        <v>43510.95</v>
      </c>
      <c r="M41" s="7">
        <f t="shared" si="4"/>
        <v>43510.95</v>
      </c>
    </row>
    <row r="42" spans="2:13" ht="15.6" x14ac:dyDescent="0.45">
      <c r="B42" s="12">
        <v>243193</v>
      </c>
      <c r="C42" s="7">
        <v>42622.53</v>
      </c>
      <c r="D42" s="7">
        <v>1</v>
      </c>
      <c r="E42" s="7">
        <f t="shared" si="0"/>
        <v>42622.53</v>
      </c>
      <c r="F42" s="74">
        <v>8769.65</v>
      </c>
      <c r="G42" s="75">
        <f t="shared" si="1"/>
        <v>8769.65</v>
      </c>
      <c r="H42" s="7">
        <v>0.93430000000000002</v>
      </c>
      <c r="I42" s="7">
        <v>0.93430000000000002</v>
      </c>
      <c r="J42" s="7">
        <v>0.93430000000000002</v>
      </c>
      <c r="K42" s="7">
        <f t="shared" si="2"/>
        <v>54373.13</v>
      </c>
      <c r="L42" s="7">
        <f t="shared" si="3"/>
        <v>54373.13</v>
      </c>
      <c r="M42" s="7">
        <f t="shared" si="4"/>
        <v>54373.13</v>
      </c>
    </row>
    <row r="43" spans="2:13" ht="15.6" x14ac:dyDescent="0.45">
      <c r="B43" s="12">
        <v>243223</v>
      </c>
      <c r="C43" s="7">
        <v>28757.77</v>
      </c>
      <c r="D43" s="7">
        <v>1</v>
      </c>
      <c r="E43" s="7">
        <f t="shared" si="0"/>
        <v>28757.77</v>
      </c>
      <c r="F43" s="74">
        <v>5354.7</v>
      </c>
      <c r="G43" s="75">
        <f t="shared" si="1"/>
        <v>5354.7</v>
      </c>
      <c r="H43" s="7">
        <v>0.93430000000000002</v>
      </c>
      <c r="I43" s="7">
        <v>0.93430000000000002</v>
      </c>
      <c r="J43" s="7">
        <v>0.93430000000000002</v>
      </c>
      <c r="K43" s="7">
        <f t="shared" si="2"/>
        <v>36123.910000000003</v>
      </c>
      <c r="L43" s="7">
        <f t="shared" si="3"/>
        <v>36123.910000000003</v>
      </c>
      <c r="M43" s="7">
        <f>ROUND((E43+G43*J43)*1.07,2)</f>
        <v>36123.910000000003</v>
      </c>
    </row>
    <row r="44" spans="2:13" ht="15.6" x14ac:dyDescent="0.45">
      <c r="B44" s="12">
        <v>243254</v>
      </c>
      <c r="C44" s="7">
        <v>20598.27</v>
      </c>
      <c r="D44" s="7">
        <v>1</v>
      </c>
      <c r="E44" s="7">
        <f t="shared" si="0"/>
        <v>20598.27</v>
      </c>
      <c r="F44" s="74">
        <v>3993.61</v>
      </c>
      <c r="G44" s="75">
        <f t="shared" si="1"/>
        <v>3993.61</v>
      </c>
      <c r="H44" s="7">
        <v>1.5491999999999999</v>
      </c>
      <c r="I44" s="7">
        <v>1.5491999999999999</v>
      </c>
      <c r="J44" s="7">
        <v>1.5491999999999999</v>
      </c>
      <c r="K44" s="7">
        <f t="shared" si="2"/>
        <v>28660.13</v>
      </c>
      <c r="L44" s="7">
        <f t="shared" si="3"/>
        <v>28660.13</v>
      </c>
      <c r="M44" s="7">
        <f t="shared" si="4"/>
        <v>28660.13</v>
      </c>
    </row>
    <row r="45" spans="2:13" ht="15.6" x14ac:dyDescent="0.45">
      <c r="B45" s="12">
        <v>243285</v>
      </c>
      <c r="C45" s="7">
        <v>32131.63</v>
      </c>
      <c r="D45" s="7">
        <v>1</v>
      </c>
      <c r="E45" s="7">
        <f t="shared" si="0"/>
        <v>32131.63</v>
      </c>
      <c r="F45" s="74">
        <v>6220.98</v>
      </c>
      <c r="G45" s="75">
        <f t="shared" si="1"/>
        <v>6220.98</v>
      </c>
      <c r="H45" s="7">
        <v>1.5491999999999999</v>
      </c>
      <c r="I45" s="7">
        <v>1.5491999999999999</v>
      </c>
      <c r="J45" s="7">
        <v>1.5491999999999999</v>
      </c>
      <c r="K45" s="7">
        <f t="shared" si="2"/>
        <v>44693.01</v>
      </c>
      <c r="L45" s="7">
        <f t="shared" si="3"/>
        <v>44693.01</v>
      </c>
      <c r="M45" s="7">
        <f t="shared" si="4"/>
        <v>44693.01</v>
      </c>
    </row>
    <row r="46" spans="2:13" ht="15.6" x14ac:dyDescent="0.45">
      <c r="B46" s="12">
        <v>243313</v>
      </c>
      <c r="C46" s="7">
        <v>39021.269999999997</v>
      </c>
      <c r="D46" s="7">
        <v>1</v>
      </c>
      <c r="E46" s="7">
        <f t="shared" si="0"/>
        <v>39021.269999999997</v>
      </c>
      <c r="F46" s="74">
        <v>7798.42</v>
      </c>
      <c r="G46" s="75">
        <f t="shared" si="1"/>
        <v>7798.42</v>
      </c>
      <c r="H46" s="7">
        <v>1.5491999999999999</v>
      </c>
      <c r="I46" s="7">
        <v>1.5491999999999999</v>
      </c>
      <c r="J46" s="7">
        <v>1.5491999999999999</v>
      </c>
      <c r="K46" s="7">
        <f t="shared" si="2"/>
        <v>54679.76</v>
      </c>
      <c r="L46" s="7">
        <f t="shared" si="3"/>
        <v>54679.76</v>
      </c>
      <c r="M46" s="7">
        <f t="shared" si="4"/>
        <v>54679.76</v>
      </c>
    </row>
    <row r="47" spans="2:13" ht="15.6" x14ac:dyDescent="0.45">
      <c r="B47" s="12">
        <v>243344</v>
      </c>
      <c r="C47" s="7">
        <v>52766.239999999998</v>
      </c>
      <c r="D47" s="7">
        <v>1</v>
      </c>
      <c r="E47" s="7">
        <f t="shared" si="0"/>
        <v>52766.239999999998</v>
      </c>
      <c r="F47" s="74">
        <v>10758.05</v>
      </c>
      <c r="G47" s="75">
        <f t="shared" si="1"/>
        <v>10758.05</v>
      </c>
      <c r="H47" s="7">
        <v>1.5491999999999999</v>
      </c>
      <c r="I47" s="7">
        <v>1.5491999999999999</v>
      </c>
      <c r="J47" s="7">
        <v>1.5491999999999999</v>
      </c>
      <c r="K47" s="7">
        <f t="shared" si="2"/>
        <v>74292.89</v>
      </c>
      <c r="L47" s="7">
        <f t="shared" si="3"/>
        <v>74292.89</v>
      </c>
      <c r="M47" s="7">
        <f t="shared" si="4"/>
        <v>74292.89</v>
      </c>
    </row>
    <row r="48" spans="2:13" ht="15.6" x14ac:dyDescent="0.45">
      <c r="B48" s="12">
        <v>243374</v>
      </c>
      <c r="C48" s="7">
        <v>49073.95</v>
      </c>
      <c r="D48" s="7">
        <v>1</v>
      </c>
      <c r="E48" s="7">
        <f t="shared" si="0"/>
        <v>49073.95</v>
      </c>
      <c r="F48" s="74">
        <v>10191.64</v>
      </c>
      <c r="G48" s="75">
        <f t="shared" si="1"/>
        <v>10191.64</v>
      </c>
      <c r="H48" s="7">
        <v>0.91190000000000004</v>
      </c>
      <c r="I48" s="7">
        <v>0.91190000000000004</v>
      </c>
      <c r="J48" s="7">
        <v>0.91190000000000004</v>
      </c>
      <c r="K48" s="7">
        <f t="shared" si="2"/>
        <v>62453.45</v>
      </c>
      <c r="L48" s="7">
        <f t="shared" si="3"/>
        <v>62453.45</v>
      </c>
      <c r="M48" s="7">
        <f t="shared" si="4"/>
        <v>62453.45</v>
      </c>
    </row>
    <row r="49" spans="2:13" ht="15.6" x14ac:dyDescent="0.45">
      <c r="B49" s="12">
        <v>243405</v>
      </c>
      <c r="C49" s="7">
        <v>57532.44</v>
      </c>
      <c r="D49" s="7">
        <v>1</v>
      </c>
      <c r="E49" s="7">
        <f t="shared" si="0"/>
        <v>57532.44</v>
      </c>
      <c r="F49" s="74">
        <v>11919.31</v>
      </c>
      <c r="G49" s="75">
        <f t="shared" si="1"/>
        <v>11919.31</v>
      </c>
      <c r="H49" s="7">
        <v>0.91190000000000004</v>
      </c>
      <c r="I49" s="7">
        <v>0.91190000000000004</v>
      </c>
      <c r="J49" s="7">
        <v>0.91190000000000004</v>
      </c>
      <c r="K49" s="7">
        <f t="shared" si="2"/>
        <v>73189.77</v>
      </c>
      <c r="L49" s="7">
        <f t="shared" si="3"/>
        <v>73189.77</v>
      </c>
      <c r="M49" s="7">
        <f t="shared" si="4"/>
        <v>73189.77</v>
      </c>
    </row>
    <row r="50" spans="2:13" ht="15.6" x14ac:dyDescent="0.45">
      <c r="B50" s="12">
        <v>243435</v>
      </c>
      <c r="C50" s="7">
        <v>50364.51</v>
      </c>
      <c r="D50" s="7">
        <v>1</v>
      </c>
      <c r="E50" s="7">
        <f t="shared" si="0"/>
        <v>50364.51</v>
      </c>
      <c r="F50" s="74">
        <v>10299.65</v>
      </c>
      <c r="G50" s="75">
        <f t="shared" si="1"/>
        <v>10299.65</v>
      </c>
      <c r="H50" s="7">
        <v>0.91190000000000004</v>
      </c>
      <c r="I50" s="7">
        <v>0.91190000000000004</v>
      </c>
      <c r="J50" s="7">
        <v>0.91190000000000004</v>
      </c>
      <c r="K50" s="7">
        <f t="shared" si="2"/>
        <v>63939.73</v>
      </c>
      <c r="L50" s="7">
        <f t="shared" si="3"/>
        <v>63939.73</v>
      </c>
      <c r="M50" s="7">
        <f t="shared" si="4"/>
        <v>63939.73</v>
      </c>
    </row>
    <row r="51" spans="2:13" ht="15.6" x14ac:dyDescent="0.45">
      <c r="B51" s="12">
        <v>243466</v>
      </c>
      <c r="C51" s="7">
        <v>42700.91</v>
      </c>
      <c r="D51" s="7">
        <v>1</v>
      </c>
      <c r="E51" s="7">
        <f t="shared" si="0"/>
        <v>42700.91</v>
      </c>
      <c r="F51" s="74">
        <v>8892.67</v>
      </c>
      <c r="G51" s="75">
        <f t="shared" si="1"/>
        <v>8892.67</v>
      </c>
      <c r="H51" s="7">
        <v>0.91190000000000004</v>
      </c>
      <c r="I51" s="7">
        <v>0.91190000000000004</v>
      </c>
      <c r="J51" s="7">
        <v>0.91190000000000004</v>
      </c>
      <c r="K51" s="7">
        <f t="shared" si="2"/>
        <v>54366.85</v>
      </c>
      <c r="L51" s="7">
        <f t="shared" si="3"/>
        <v>54366.85</v>
      </c>
      <c r="M51" s="7">
        <f t="shared" si="4"/>
        <v>54366.85</v>
      </c>
    </row>
    <row r="52" spans="2:13" s="45" customFormat="1" ht="15.6" x14ac:dyDescent="0.45">
      <c r="B52" s="12">
        <v>243497</v>
      </c>
      <c r="C52" s="76">
        <v>47645.15</v>
      </c>
      <c r="D52" s="7">
        <v>1</v>
      </c>
      <c r="E52" s="7">
        <f t="shared" si="0"/>
        <v>47645.15</v>
      </c>
      <c r="F52" s="77">
        <v>9914.7099999999991</v>
      </c>
      <c r="G52" s="75">
        <f t="shared" si="1"/>
        <v>9914.7099999999991</v>
      </c>
      <c r="H52" s="7">
        <v>0.66890000000000005</v>
      </c>
      <c r="I52" s="7">
        <v>0.66890000000000005</v>
      </c>
      <c r="J52" s="7">
        <v>0.66890000000000005</v>
      </c>
      <c r="K52" s="7">
        <f t="shared" si="2"/>
        <v>58076.5</v>
      </c>
      <c r="L52" s="7">
        <f t="shared" si="3"/>
        <v>58076.5</v>
      </c>
      <c r="M52" s="7">
        <f t="shared" si="4"/>
        <v>58076.5</v>
      </c>
    </row>
    <row r="53" spans="2:13" ht="15.6" x14ac:dyDescent="0.45">
      <c r="B53" s="12">
        <v>243527</v>
      </c>
      <c r="C53" s="32">
        <v>29677.454007673587</v>
      </c>
      <c r="D53" s="80">
        <v>1.6</v>
      </c>
      <c r="E53" s="32">
        <f>C53*D53</f>
        <v>47483.926412277739</v>
      </c>
      <c r="F53" s="33">
        <v>5235.8940690639611</v>
      </c>
      <c r="G53" s="34">
        <f>F53*D53</f>
        <v>8377.4305105023377</v>
      </c>
      <c r="H53" s="32">
        <v>0.66890000000000005</v>
      </c>
      <c r="I53" s="32">
        <v>0.66890000000000005</v>
      </c>
      <c r="J53" s="32">
        <v>0.66890000000000005</v>
      </c>
      <c r="K53" s="32">
        <f t="shared" si="2"/>
        <v>56803.72</v>
      </c>
      <c r="L53" s="32">
        <f t="shared" si="3"/>
        <v>56803.72</v>
      </c>
      <c r="M53" s="32">
        <f t="shared" si="4"/>
        <v>56803.72</v>
      </c>
    </row>
    <row r="54" spans="2:13" ht="15.6" x14ac:dyDescent="0.45">
      <c r="B54" s="12">
        <v>243558</v>
      </c>
      <c r="C54" s="32">
        <v>30664.540418334524</v>
      </c>
      <c r="D54" s="80">
        <v>1.6</v>
      </c>
      <c r="E54" s="32">
        <f t="shared" ref="E54:E64" si="5">C54*D54</f>
        <v>49063.264669335244</v>
      </c>
      <c r="F54" s="33">
        <v>5374.4708858368904</v>
      </c>
      <c r="G54" s="34">
        <f t="shared" ref="G54:G64" si="6">F54*D54</f>
        <v>8599.1534173390246</v>
      </c>
      <c r="H54" s="32">
        <v>0.66890000000000005</v>
      </c>
      <c r="I54" s="32">
        <v>0.66890000000000005</v>
      </c>
      <c r="J54" s="32">
        <v>0.66890000000000005</v>
      </c>
      <c r="K54" s="32">
        <f t="shared" si="2"/>
        <v>58652.31</v>
      </c>
      <c r="L54" s="32">
        <f t="shared" si="3"/>
        <v>58652.31</v>
      </c>
      <c r="M54" s="32">
        <f t="shared" si="4"/>
        <v>58652.31</v>
      </c>
    </row>
    <row r="55" spans="2:13" ht="15.6" x14ac:dyDescent="0.45">
      <c r="B55" s="12">
        <v>243588</v>
      </c>
      <c r="C55" s="32">
        <v>15387.470532947915</v>
      </c>
      <c r="D55" s="80">
        <v>1.5</v>
      </c>
      <c r="E55" s="32">
        <f t="shared" si="5"/>
        <v>23081.20579942187</v>
      </c>
      <c r="F55" s="33">
        <v>2630.9764701667909</v>
      </c>
      <c r="G55" s="34">
        <f t="shared" si="6"/>
        <v>3946.4647052501864</v>
      </c>
      <c r="H55" s="32">
        <v>0.66890000000000005</v>
      </c>
      <c r="I55" s="32">
        <v>0.66890000000000005</v>
      </c>
      <c r="J55" s="32">
        <v>0.66890000000000005</v>
      </c>
      <c r="K55" s="32">
        <f t="shared" si="2"/>
        <v>27521.47</v>
      </c>
      <c r="L55" s="32">
        <f>ROUND((E55+G55*I55)*1.07,2)</f>
        <v>27521.47</v>
      </c>
      <c r="M55" s="32">
        <f t="shared" si="4"/>
        <v>27521.47</v>
      </c>
    </row>
    <row r="56" spans="2:13" ht="15.6" x14ac:dyDescent="0.45">
      <c r="B56" s="12">
        <v>243619</v>
      </c>
      <c r="C56" s="32">
        <v>20406.258185465424</v>
      </c>
      <c r="D56" s="80">
        <v>1.5</v>
      </c>
      <c r="E56" s="32">
        <f t="shared" si="5"/>
        <v>30609.387278198134</v>
      </c>
      <c r="F56" s="33">
        <v>3476.7960648911871</v>
      </c>
      <c r="G56" s="34">
        <f t="shared" si="6"/>
        <v>5215.1940973367809</v>
      </c>
      <c r="H56" s="18">
        <v>0.79039999999999999</v>
      </c>
      <c r="I56" s="35">
        <v>0.66890000000000005</v>
      </c>
      <c r="J56" s="36">
        <v>0.5474</v>
      </c>
      <c r="K56" s="18">
        <f t="shared" si="2"/>
        <v>37162.68</v>
      </c>
      <c r="L56" s="35">
        <f t="shared" si="3"/>
        <v>36484.68</v>
      </c>
      <c r="M56" s="36">
        <f t="shared" si="4"/>
        <v>35806.68</v>
      </c>
    </row>
    <row r="57" spans="2:13" ht="15.6" x14ac:dyDescent="0.45">
      <c r="B57" s="12">
        <v>243650</v>
      </c>
      <c r="C57" s="32">
        <v>27273.793883441103</v>
      </c>
      <c r="D57" s="80">
        <v>1.4</v>
      </c>
      <c r="E57" s="32">
        <f t="shared" si="5"/>
        <v>38183.311436817545</v>
      </c>
      <c r="F57" s="33">
        <v>4854.7907537070332</v>
      </c>
      <c r="G57" s="34">
        <f t="shared" si="6"/>
        <v>6796.707055189846</v>
      </c>
      <c r="H57" s="18">
        <v>0.79039999999999999</v>
      </c>
      <c r="I57" s="35">
        <v>0.66890000000000005</v>
      </c>
      <c r="J57" s="36">
        <v>0.5474</v>
      </c>
      <c r="K57" s="18">
        <f>ROUND((E57+G57*H57)*1.07,2)</f>
        <v>46604.31</v>
      </c>
      <c r="L57" s="35">
        <f t="shared" si="3"/>
        <v>45720.7</v>
      </c>
      <c r="M57" s="36">
        <f t="shared" si="4"/>
        <v>44837.1</v>
      </c>
    </row>
    <row r="58" spans="2:13" ht="15.6" x14ac:dyDescent="0.45">
      <c r="B58" s="12">
        <v>243678</v>
      </c>
      <c r="C58" s="32">
        <v>38429.583915937299</v>
      </c>
      <c r="D58" s="80">
        <v>1.1599999999999999</v>
      </c>
      <c r="E58" s="32">
        <f t="shared" si="5"/>
        <v>44578.317342487266</v>
      </c>
      <c r="F58" s="33">
        <v>6926.0254600205253</v>
      </c>
      <c r="G58" s="34">
        <f t="shared" si="6"/>
        <v>8034.1895336238085</v>
      </c>
      <c r="H58" s="18">
        <v>0.79039999999999999</v>
      </c>
      <c r="I58" s="35">
        <v>0.66890000000000005</v>
      </c>
      <c r="J58" s="36">
        <v>0.5474</v>
      </c>
      <c r="K58" s="18">
        <f t="shared" si="2"/>
        <v>54493.54</v>
      </c>
      <c r="L58" s="35">
        <f t="shared" si="3"/>
        <v>53449.05</v>
      </c>
      <c r="M58" s="36">
        <f t="shared" si="4"/>
        <v>52404.57</v>
      </c>
    </row>
    <row r="59" spans="2:13" ht="15.6" x14ac:dyDescent="0.45">
      <c r="B59" s="12">
        <v>243709</v>
      </c>
      <c r="C59" s="32">
        <v>36693.763353818969</v>
      </c>
      <c r="D59" s="80">
        <v>1.1599999999999999</v>
      </c>
      <c r="E59" s="32">
        <f t="shared" si="5"/>
        <v>42564.76549043</v>
      </c>
      <c r="F59" s="33">
        <v>6987.7629324624158</v>
      </c>
      <c r="G59" s="34">
        <f t="shared" si="6"/>
        <v>8105.8050016564021</v>
      </c>
      <c r="H59" s="18">
        <v>0.79039999999999999</v>
      </c>
      <c r="I59" s="35">
        <v>0.66890000000000005</v>
      </c>
      <c r="J59" s="36">
        <v>0.5474</v>
      </c>
      <c r="K59" s="18">
        <f>ROUND((E59+G59*H59)*1.07,2)</f>
        <v>52399.61</v>
      </c>
      <c r="L59" s="35">
        <f t="shared" si="3"/>
        <v>51345.81</v>
      </c>
      <c r="M59" s="36">
        <f t="shared" si="4"/>
        <v>50292.01</v>
      </c>
    </row>
    <row r="60" spans="2:13" ht="15.6" x14ac:dyDescent="0.45">
      <c r="B60" s="12">
        <v>243739</v>
      </c>
      <c r="C60" s="32">
        <v>47406.218363828819</v>
      </c>
      <c r="D60" s="80">
        <v>1.1599999999999999</v>
      </c>
      <c r="E60" s="32">
        <f t="shared" si="5"/>
        <v>54991.213302041426</v>
      </c>
      <c r="F60" s="33">
        <v>9548.8726414570883</v>
      </c>
      <c r="G60" s="34">
        <f t="shared" si="6"/>
        <v>11076.692264090221</v>
      </c>
      <c r="H60" s="18">
        <v>0.91190000000000004</v>
      </c>
      <c r="I60" s="35">
        <v>0.66890000000000005</v>
      </c>
      <c r="J60" s="36">
        <v>0.4259</v>
      </c>
      <c r="K60" s="18">
        <f>ROUND((E60+G60*H60)*1.07,2)</f>
        <v>69648.490000000005</v>
      </c>
      <c r="L60" s="35">
        <f t="shared" si="3"/>
        <v>66768.44</v>
      </c>
      <c r="M60" s="36">
        <f t="shared" si="4"/>
        <v>63888.39</v>
      </c>
    </row>
    <row r="61" spans="2:13" ht="15.6" x14ac:dyDescent="0.45">
      <c r="B61" s="12">
        <v>243770</v>
      </c>
      <c r="C61" s="32">
        <v>51055.713090754783</v>
      </c>
      <c r="D61" s="80">
        <v>1.08</v>
      </c>
      <c r="E61" s="32">
        <f t="shared" si="5"/>
        <v>55140.170138015172</v>
      </c>
      <c r="F61" s="33">
        <v>9862.2571013807756</v>
      </c>
      <c r="G61" s="34">
        <f t="shared" si="6"/>
        <v>10651.237669491238</v>
      </c>
      <c r="H61" s="18">
        <v>0.91190000000000004</v>
      </c>
      <c r="I61" s="35">
        <v>0.66890000000000005</v>
      </c>
      <c r="J61" s="36">
        <v>0.4259</v>
      </c>
      <c r="K61" s="18">
        <f t="shared" si="2"/>
        <v>69392.75</v>
      </c>
      <c r="L61" s="35">
        <f t="shared" si="3"/>
        <v>66623.320000000007</v>
      </c>
      <c r="M61" s="36">
        <f t="shared" si="4"/>
        <v>63853.89</v>
      </c>
    </row>
    <row r="62" spans="2:13" ht="15.6" x14ac:dyDescent="0.45">
      <c r="B62" s="12">
        <v>243800</v>
      </c>
      <c r="C62" s="32">
        <v>48872.098302228056</v>
      </c>
      <c r="D62" s="80">
        <v>1.08</v>
      </c>
      <c r="E62" s="32">
        <f t="shared" si="5"/>
        <v>52781.866166406304</v>
      </c>
      <c r="F62" s="33">
        <v>9956.3184760809254</v>
      </c>
      <c r="G62" s="34">
        <f t="shared" si="6"/>
        <v>10752.823954167399</v>
      </c>
      <c r="H62" s="18">
        <v>0.91190000000000004</v>
      </c>
      <c r="I62" s="35">
        <v>0.66890000000000005</v>
      </c>
      <c r="J62" s="36">
        <v>0.4259</v>
      </c>
      <c r="K62" s="18">
        <f t="shared" si="2"/>
        <v>66968.479999999996</v>
      </c>
      <c r="L62" s="35">
        <f t="shared" si="3"/>
        <v>64172.639999999999</v>
      </c>
      <c r="M62" s="36">
        <f t="shared" si="4"/>
        <v>61376.800000000003</v>
      </c>
    </row>
    <row r="63" spans="2:13" ht="15.6" x14ac:dyDescent="0.45">
      <c r="B63" s="12">
        <v>243832</v>
      </c>
      <c r="C63" s="32">
        <v>41672.784993428169</v>
      </c>
      <c r="D63" s="80">
        <v>1.08</v>
      </c>
      <c r="E63" s="32">
        <f t="shared" si="5"/>
        <v>45006.607792902425</v>
      </c>
      <c r="F63" s="33">
        <v>8059.4467485832674</v>
      </c>
      <c r="G63" s="34">
        <f t="shared" si="6"/>
        <v>8704.2024884699294</v>
      </c>
      <c r="H63" s="18">
        <v>0.91190000000000004</v>
      </c>
      <c r="I63" s="35">
        <v>0.66890000000000005</v>
      </c>
      <c r="J63" s="36">
        <v>0.4259</v>
      </c>
      <c r="K63" s="18">
        <f t="shared" si="2"/>
        <v>56650.05</v>
      </c>
      <c r="L63" s="35">
        <f t="shared" si="3"/>
        <v>54386.87</v>
      </c>
      <c r="M63" s="36">
        <f t="shared" si="4"/>
        <v>52123.69</v>
      </c>
    </row>
    <row r="64" spans="2:13" ht="15.6" x14ac:dyDescent="0.45">
      <c r="B64" s="12">
        <v>243862</v>
      </c>
      <c r="C64" s="32">
        <v>48032.866227598162</v>
      </c>
      <c r="D64" s="80">
        <v>1.08</v>
      </c>
      <c r="E64" s="32">
        <f t="shared" si="5"/>
        <v>51875.495525806022</v>
      </c>
      <c r="F64" s="33">
        <v>9571.9303972312428</v>
      </c>
      <c r="G64" s="34">
        <f t="shared" si="6"/>
        <v>10337.684829009742</v>
      </c>
      <c r="H64" s="18">
        <v>0.91190000000000004</v>
      </c>
      <c r="I64" s="35">
        <v>0.66890000000000005</v>
      </c>
      <c r="J64" s="36">
        <v>0.4259</v>
      </c>
      <c r="K64" s="18">
        <f t="shared" si="2"/>
        <v>65593.600000000006</v>
      </c>
      <c r="L64" s="35">
        <f t="shared" si="3"/>
        <v>62905.7</v>
      </c>
      <c r="M64" s="36">
        <f>ROUND((E64+G64*J64)*1.07,2)</f>
        <v>60217.8</v>
      </c>
    </row>
    <row r="65" spans="3:13" ht="15.6" x14ac:dyDescent="0.45">
      <c r="E65" s="73">
        <f>SUM(E53:E64)</f>
        <v>535359.53135413909</v>
      </c>
      <c r="F65" s="73">
        <f>SUM(F53:F64)</f>
        <v>82485.542000882109</v>
      </c>
      <c r="G65" s="73">
        <f>SUM(G53:G64)</f>
        <v>100597.58552612692</v>
      </c>
      <c r="K65" s="42">
        <f>SUM(K53:K64)</f>
        <v>661891.01</v>
      </c>
      <c r="L65" s="43">
        <f>SUM(L53:L64)</f>
        <v>644834.71</v>
      </c>
      <c r="M65" s="44">
        <f>SUM(M53:M64)</f>
        <v>627778.43000000005</v>
      </c>
    </row>
    <row r="66" spans="3:13" ht="18.600000000000001" x14ac:dyDescent="0.55000000000000004">
      <c r="C66" s="78"/>
      <c r="D66" s="79"/>
      <c r="F66" s="19"/>
      <c r="G66" s="19"/>
      <c r="K66" s="86">
        <f>0.6*K65+0.3*L65+0.1*M65</f>
        <v>653362.86199999996</v>
      </c>
      <c r="L66" s="87"/>
      <c r="M66" s="88"/>
    </row>
  </sheetData>
  <mergeCells count="2">
    <mergeCell ref="B2:M2"/>
    <mergeCell ref="K66:M66"/>
  </mergeCells>
  <printOptions horizontalCentered="1"/>
  <pageMargins left="0.98425196850393704" right="0.98425196850393704" top="0.98425196850393704" bottom="0.98425196850393704" header="0.51181102362204722" footer="0.51181102362204722"/>
  <pageSetup paperSize="5" fitToWidth="0" orientation="landscape" r:id="rId1"/>
  <rowBreaks count="1" manualBreakCount="1">
    <brk id="89" max="16383" man="1"/>
  </rowBreaks>
  <ignoredErrors>
    <ignoredError sqref="F6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C2:M64"/>
  <sheetViews>
    <sheetView topLeftCell="B45" zoomScale="115" zoomScaleNormal="115" workbookViewId="0">
      <selection activeCell="J57" sqref="J57"/>
    </sheetView>
  </sheetViews>
  <sheetFormatPr defaultColWidth="12.6640625" defaultRowHeight="15.75" customHeight="1" x14ac:dyDescent="0.45"/>
  <cols>
    <col min="1" max="2" width="12.6640625" style="5"/>
    <col min="3" max="3" width="5.6640625" style="5" customWidth="1"/>
    <col min="4" max="4" width="13" style="5" customWidth="1"/>
    <col min="5" max="5" width="23.6640625" style="5" customWidth="1"/>
    <col min="6" max="6" width="11.5546875" style="5" customWidth="1"/>
    <col min="7" max="7" width="13.6640625" style="8" customWidth="1"/>
    <col min="8" max="8" width="14.109375" style="5" customWidth="1"/>
    <col min="9" max="16384" width="12.6640625" style="5"/>
  </cols>
  <sheetData>
    <row r="2" spans="3:8" ht="15.75" customHeight="1" x14ac:dyDescent="0.45">
      <c r="C2" s="89" t="s">
        <v>89</v>
      </c>
      <c r="D2" s="89"/>
      <c r="E2" s="89"/>
      <c r="F2" s="89"/>
      <c r="G2" s="89"/>
      <c r="H2" s="89"/>
    </row>
    <row r="4" spans="3:8" ht="15.6" x14ac:dyDescent="0.45">
      <c r="C4" s="9" t="s">
        <v>0</v>
      </c>
      <c r="D4" s="9" t="s">
        <v>7</v>
      </c>
      <c r="E4" s="9" t="s">
        <v>5</v>
      </c>
      <c r="F4" s="11" t="s">
        <v>6</v>
      </c>
      <c r="G4" s="10" t="s">
        <v>8</v>
      </c>
      <c r="H4" s="9" t="s">
        <v>9</v>
      </c>
    </row>
    <row r="5" spans="3:8" ht="15.6" x14ac:dyDescent="0.45">
      <c r="C5" s="30">
        <v>242066</v>
      </c>
      <c r="D5" s="29">
        <v>54115.55</v>
      </c>
      <c r="E5" s="29">
        <f>D5/1.07</f>
        <v>50575.280373831774</v>
      </c>
      <c r="F5" s="31">
        <v>-0.11600000000000001</v>
      </c>
      <c r="G5" s="29">
        <v>11081.8</v>
      </c>
      <c r="H5" s="31">
        <f>ROUND(E5-F5*G5,2)</f>
        <v>51860.77</v>
      </c>
    </row>
    <row r="6" spans="3:8" ht="15.6" x14ac:dyDescent="0.45">
      <c r="C6" s="30">
        <v>242097</v>
      </c>
      <c r="D6" s="29">
        <v>42368.639999999999</v>
      </c>
      <c r="E6" s="29">
        <f t="shared" ref="E6:E64" si="0">D6/1.07</f>
        <v>39596.859813084113</v>
      </c>
      <c r="F6" s="31">
        <v>-0.11600000000000001</v>
      </c>
      <c r="G6" s="29">
        <v>8557.9</v>
      </c>
      <c r="H6" s="31">
        <f t="shared" ref="H6:H64" si="1">ROUND(E6-F6*G6,2)</f>
        <v>40589.58</v>
      </c>
    </row>
    <row r="7" spans="3:8" ht="15.6" x14ac:dyDescent="0.45">
      <c r="C7" s="30">
        <v>242127</v>
      </c>
      <c r="D7" s="29">
        <v>33756.42</v>
      </c>
      <c r="E7" s="29">
        <f t="shared" si="0"/>
        <v>31548.056074766351</v>
      </c>
      <c r="F7" s="31">
        <v>-0.11600000000000001</v>
      </c>
      <c r="G7" s="29">
        <v>6339.41</v>
      </c>
      <c r="H7" s="31">
        <f t="shared" si="1"/>
        <v>32283.43</v>
      </c>
    </row>
    <row r="8" spans="3:8" ht="15.6" x14ac:dyDescent="0.45">
      <c r="C8" s="30">
        <v>242158</v>
      </c>
      <c r="D8" s="29">
        <v>38616.61</v>
      </c>
      <c r="E8" s="29">
        <f t="shared" si="0"/>
        <v>36090.289719626169</v>
      </c>
      <c r="F8" s="31">
        <v>-0.11600000000000001</v>
      </c>
      <c r="G8" s="29">
        <v>7328.09</v>
      </c>
      <c r="H8" s="31">
        <f t="shared" si="1"/>
        <v>36940.35</v>
      </c>
    </row>
    <row r="9" spans="3:8" ht="15.6" x14ac:dyDescent="0.45">
      <c r="C9" s="30">
        <v>242189</v>
      </c>
      <c r="D9" s="29">
        <v>42445.440000000002</v>
      </c>
      <c r="E9" s="29">
        <f t="shared" si="0"/>
        <v>39668.635514018693</v>
      </c>
      <c r="F9" s="31">
        <v>-0.11600000000000001</v>
      </c>
      <c r="G9" s="29">
        <v>7534.64</v>
      </c>
      <c r="H9" s="31">
        <f t="shared" si="1"/>
        <v>40542.65</v>
      </c>
    </row>
    <row r="10" spans="3:8" ht="15.6" x14ac:dyDescent="0.45">
      <c r="C10" s="30">
        <v>242217</v>
      </c>
      <c r="D10" s="29">
        <v>46065.84</v>
      </c>
      <c r="E10" s="29">
        <f t="shared" si="0"/>
        <v>43052.186915887847</v>
      </c>
      <c r="F10" s="31">
        <v>-0.11600000000000001</v>
      </c>
      <c r="G10" s="29">
        <v>8498.5300000000007</v>
      </c>
      <c r="H10" s="31">
        <f t="shared" si="1"/>
        <v>44038.02</v>
      </c>
    </row>
    <row r="11" spans="3:8" ht="15.6" x14ac:dyDescent="0.45">
      <c r="C11" s="30">
        <v>242248</v>
      </c>
      <c r="D11" s="29">
        <v>42474.98</v>
      </c>
      <c r="E11" s="29">
        <f t="shared" si="0"/>
        <v>39696.242990654209</v>
      </c>
      <c r="F11" s="31">
        <v>-0.11600000000000001</v>
      </c>
      <c r="G11" s="29">
        <v>8409.49</v>
      </c>
      <c r="H11" s="31">
        <f t="shared" si="1"/>
        <v>40671.74</v>
      </c>
    </row>
    <row r="12" spans="3:8" ht="15.6" x14ac:dyDescent="0.45">
      <c r="C12" s="30">
        <v>242278</v>
      </c>
      <c r="D12" s="29">
        <v>58494.3</v>
      </c>
      <c r="E12" s="29">
        <f t="shared" si="0"/>
        <v>54667.570093457944</v>
      </c>
      <c r="F12" s="31">
        <v>-0.11600000000000001</v>
      </c>
      <c r="G12" s="29">
        <v>12159.53</v>
      </c>
      <c r="H12" s="31">
        <f t="shared" si="1"/>
        <v>56078.080000000002</v>
      </c>
    </row>
    <row r="13" spans="3:8" ht="15.6" x14ac:dyDescent="0.45">
      <c r="C13" s="30">
        <v>242309</v>
      </c>
      <c r="D13" s="29">
        <v>66744.600000000006</v>
      </c>
      <c r="E13" s="29">
        <f t="shared" si="0"/>
        <v>62378.1308411215</v>
      </c>
      <c r="F13" s="31">
        <v>-0.11600000000000001</v>
      </c>
      <c r="G13" s="29">
        <v>13524.28</v>
      </c>
      <c r="H13" s="31">
        <f t="shared" si="1"/>
        <v>63946.95</v>
      </c>
    </row>
    <row r="14" spans="3:8" ht="15.6" x14ac:dyDescent="0.45">
      <c r="C14" s="30">
        <v>242339</v>
      </c>
      <c r="D14" s="29">
        <v>61923.51</v>
      </c>
      <c r="E14" s="29">
        <f t="shared" si="0"/>
        <v>57872.439252336444</v>
      </c>
      <c r="F14" s="31">
        <v>-0.11600000000000001</v>
      </c>
      <c r="G14" s="29">
        <v>12974.09</v>
      </c>
      <c r="H14" s="31">
        <f t="shared" si="1"/>
        <v>59377.43</v>
      </c>
    </row>
    <row r="15" spans="3:8" ht="15.6" x14ac:dyDescent="0.45">
      <c r="C15" s="30">
        <v>242370</v>
      </c>
      <c r="D15" s="29">
        <v>51627.360000000001</v>
      </c>
      <c r="E15" s="29">
        <f t="shared" si="0"/>
        <v>48249.8691588785</v>
      </c>
      <c r="F15" s="31">
        <v>-0.11600000000000001</v>
      </c>
      <c r="G15" s="29">
        <v>10196.23</v>
      </c>
      <c r="H15" s="31">
        <f t="shared" si="1"/>
        <v>49432.63</v>
      </c>
    </row>
    <row r="16" spans="3:8" ht="15.6" x14ac:dyDescent="0.45">
      <c r="C16" s="30">
        <v>242401</v>
      </c>
      <c r="D16" s="29">
        <v>62520.11</v>
      </c>
      <c r="E16" s="29">
        <f t="shared" si="0"/>
        <v>58430.009345794388</v>
      </c>
      <c r="F16" s="31">
        <v>-0.12429999999999999</v>
      </c>
      <c r="G16" s="29">
        <v>12759.9</v>
      </c>
      <c r="H16" s="31">
        <f t="shared" si="1"/>
        <v>60016.06</v>
      </c>
    </row>
    <row r="17" spans="3:13" ht="15.6" x14ac:dyDescent="0.45">
      <c r="C17" s="30">
        <v>242431</v>
      </c>
      <c r="D17" s="29">
        <v>37892.18</v>
      </c>
      <c r="E17" s="29">
        <f t="shared" si="0"/>
        <v>35413.252336448597</v>
      </c>
      <c r="F17" s="31">
        <v>-0.12429999999999999</v>
      </c>
      <c r="G17" s="29">
        <v>7303.92</v>
      </c>
      <c r="H17" s="31">
        <f t="shared" si="1"/>
        <v>36321.129999999997</v>
      </c>
    </row>
    <row r="18" spans="3:13" ht="15.6" x14ac:dyDescent="0.45">
      <c r="C18" s="30">
        <v>242462</v>
      </c>
      <c r="D18" s="29">
        <v>42204.86</v>
      </c>
      <c r="E18" s="29">
        <f t="shared" si="0"/>
        <v>39443.794392523363</v>
      </c>
      <c r="F18" s="31">
        <v>-0.12429999999999999</v>
      </c>
      <c r="G18" s="29">
        <v>7826.87</v>
      </c>
      <c r="H18" s="31">
        <f t="shared" si="1"/>
        <v>40416.67</v>
      </c>
    </row>
    <row r="19" spans="3:13" ht="15.6" x14ac:dyDescent="0.45">
      <c r="C19" s="30">
        <v>242492</v>
      </c>
      <c r="D19" s="29">
        <v>26936.07</v>
      </c>
      <c r="E19" s="29">
        <f t="shared" si="0"/>
        <v>25173.897196261682</v>
      </c>
      <c r="F19" s="31">
        <v>-0.12429999999999999</v>
      </c>
      <c r="G19" s="29">
        <v>5276.35</v>
      </c>
      <c r="H19" s="31">
        <f t="shared" si="1"/>
        <v>25829.75</v>
      </c>
    </row>
    <row r="20" spans="3:13" ht="15.6" x14ac:dyDescent="0.45">
      <c r="C20" s="30">
        <v>242523</v>
      </c>
      <c r="D20" s="29">
        <v>24339.119999999999</v>
      </c>
      <c r="E20" s="29">
        <f t="shared" si="0"/>
        <v>22746.841121495323</v>
      </c>
      <c r="F20" s="31">
        <v>-0.1532</v>
      </c>
      <c r="G20" s="29">
        <v>4918.6499999999996</v>
      </c>
      <c r="H20" s="31">
        <f t="shared" si="1"/>
        <v>23500.38</v>
      </c>
    </row>
    <row r="21" spans="3:13" ht="15.6" x14ac:dyDescent="0.45">
      <c r="C21" s="30">
        <v>242554</v>
      </c>
      <c r="D21" s="29">
        <v>36844.25</v>
      </c>
      <c r="E21" s="29">
        <f t="shared" si="0"/>
        <v>34433.878504672895</v>
      </c>
      <c r="F21" s="31">
        <v>-0.1532</v>
      </c>
      <c r="G21" s="29">
        <v>7415.19</v>
      </c>
      <c r="H21" s="31">
        <f t="shared" si="1"/>
        <v>35569.89</v>
      </c>
    </row>
    <row r="22" spans="3:13" ht="15.6" x14ac:dyDescent="0.45">
      <c r="C22" s="30">
        <v>242583</v>
      </c>
      <c r="D22" s="29">
        <v>47993.72</v>
      </c>
      <c r="E22" s="29">
        <f t="shared" si="0"/>
        <v>44853.943925233645</v>
      </c>
      <c r="F22" s="31">
        <v>-0.1532</v>
      </c>
      <c r="G22" s="29">
        <v>9395.1200000000008</v>
      </c>
      <c r="H22" s="31">
        <f t="shared" si="1"/>
        <v>46293.279999999999</v>
      </c>
      <c r="J22" s="20"/>
      <c r="K22" s="20"/>
      <c r="L22" s="20"/>
      <c r="M22" s="20"/>
    </row>
    <row r="23" spans="3:13" ht="15.6" x14ac:dyDescent="0.45">
      <c r="C23" s="30">
        <v>242614</v>
      </c>
      <c r="D23" s="29">
        <v>47683.87</v>
      </c>
      <c r="E23" s="29">
        <f t="shared" si="0"/>
        <v>44564.364485981307</v>
      </c>
      <c r="F23" s="31">
        <v>-0.1532</v>
      </c>
      <c r="G23" s="29">
        <v>9570.76</v>
      </c>
      <c r="H23" s="31">
        <f t="shared" si="1"/>
        <v>46030.6</v>
      </c>
    </row>
    <row r="24" spans="3:13" ht="15.6" x14ac:dyDescent="0.45">
      <c r="C24" s="30">
        <v>242644</v>
      </c>
      <c r="D24" s="29">
        <v>53435.12</v>
      </c>
      <c r="E24" s="29">
        <f t="shared" si="0"/>
        <v>49939.364485981307</v>
      </c>
      <c r="F24" s="31">
        <v>-0.1532</v>
      </c>
      <c r="G24" s="29">
        <v>10837.91</v>
      </c>
      <c r="H24" s="31">
        <f t="shared" si="1"/>
        <v>51599.73</v>
      </c>
    </row>
    <row r="25" spans="3:13" ht="15.6" x14ac:dyDescent="0.45">
      <c r="C25" s="30">
        <v>242675</v>
      </c>
      <c r="D25" s="29">
        <v>53136.959999999999</v>
      </c>
      <c r="E25" s="29">
        <f t="shared" si="0"/>
        <v>49660.710280373831</v>
      </c>
      <c r="F25" s="31">
        <v>-0.1532</v>
      </c>
      <c r="G25" s="29">
        <v>10228.049999999999</v>
      </c>
      <c r="H25" s="31">
        <f t="shared" si="1"/>
        <v>51227.65</v>
      </c>
    </row>
    <row r="26" spans="3:13" ht="15.6" x14ac:dyDescent="0.45">
      <c r="C26" s="30">
        <v>242705</v>
      </c>
      <c r="D26" s="29">
        <v>53134.87</v>
      </c>
      <c r="E26" s="29">
        <f t="shared" si="0"/>
        <v>49658.757009345791</v>
      </c>
      <c r="F26" s="31">
        <v>-0.1532</v>
      </c>
      <c r="G26" s="29">
        <v>10832.09</v>
      </c>
      <c r="H26" s="31">
        <f t="shared" si="1"/>
        <v>51318.23</v>
      </c>
    </row>
    <row r="27" spans="3:13" ht="15.6" x14ac:dyDescent="0.45">
      <c r="C27" s="30">
        <v>242736</v>
      </c>
      <c r="D27" s="29">
        <v>48881.81</v>
      </c>
      <c r="E27" s="29">
        <f t="shared" si="0"/>
        <v>45683.93457943925</v>
      </c>
      <c r="F27" s="31">
        <v>-0.1532</v>
      </c>
      <c r="G27" s="29">
        <v>9896.35</v>
      </c>
      <c r="H27" s="31">
        <f t="shared" si="1"/>
        <v>47200.06</v>
      </c>
    </row>
    <row r="28" spans="3:13" ht="15.6" x14ac:dyDescent="0.45">
      <c r="C28" s="30">
        <v>242767</v>
      </c>
      <c r="D28" s="29">
        <v>50842.27</v>
      </c>
      <c r="E28" s="29">
        <f t="shared" si="0"/>
        <v>47516.14018691588</v>
      </c>
      <c r="F28" s="31">
        <v>-0.1532</v>
      </c>
      <c r="G28" s="29">
        <v>10325.049999999999</v>
      </c>
      <c r="H28" s="31">
        <f t="shared" si="1"/>
        <v>49097.94</v>
      </c>
    </row>
    <row r="29" spans="3:13" ht="15.6" x14ac:dyDescent="0.45">
      <c r="C29" s="30">
        <v>242797</v>
      </c>
      <c r="D29" s="29">
        <v>34953.89</v>
      </c>
      <c r="E29" s="29">
        <f t="shared" si="0"/>
        <v>32667.186915887847</v>
      </c>
      <c r="F29" s="31">
        <v>-0.1532</v>
      </c>
      <c r="G29" s="29">
        <v>6576.86</v>
      </c>
      <c r="H29" s="31">
        <f t="shared" si="1"/>
        <v>33674.76</v>
      </c>
    </row>
    <row r="30" spans="3:13" ht="15.6" x14ac:dyDescent="0.45">
      <c r="C30" s="30">
        <v>242828</v>
      </c>
      <c r="D30" s="29">
        <v>32914.11</v>
      </c>
      <c r="E30" s="29">
        <f t="shared" si="0"/>
        <v>30760.850467289718</v>
      </c>
      <c r="F30" s="31">
        <v>-0.1532</v>
      </c>
      <c r="G30" s="29">
        <v>6305.13</v>
      </c>
      <c r="H30" s="31">
        <f t="shared" si="1"/>
        <v>31726.799999999999</v>
      </c>
    </row>
    <row r="31" spans="3:13" ht="15.6" x14ac:dyDescent="0.45">
      <c r="C31" s="30">
        <v>242858</v>
      </c>
      <c r="D31" s="29">
        <v>18790.55</v>
      </c>
      <c r="E31" s="29">
        <f t="shared" si="0"/>
        <v>17561.261682242988</v>
      </c>
      <c r="F31" s="31">
        <v>-0.1532</v>
      </c>
      <c r="G31" s="29">
        <v>3818.27</v>
      </c>
      <c r="H31" s="31">
        <f t="shared" si="1"/>
        <v>18146.22</v>
      </c>
    </row>
    <row r="32" spans="3:13" ht="15.6" x14ac:dyDescent="0.45">
      <c r="C32" s="30">
        <v>242889</v>
      </c>
      <c r="D32" s="29">
        <v>22965.99</v>
      </c>
      <c r="E32" s="29">
        <f t="shared" si="0"/>
        <v>21463.542056074766</v>
      </c>
      <c r="F32" s="31">
        <v>1.3899999999999999E-2</v>
      </c>
      <c r="G32" s="29">
        <v>4089.08</v>
      </c>
      <c r="H32" s="31">
        <f t="shared" si="1"/>
        <v>21406.7</v>
      </c>
    </row>
    <row r="33" spans="3:8" ht="15.6" x14ac:dyDescent="0.45">
      <c r="C33" s="30">
        <v>242920</v>
      </c>
      <c r="D33" s="29">
        <v>22977.11</v>
      </c>
      <c r="E33" s="29">
        <f t="shared" si="0"/>
        <v>21473.93457943925</v>
      </c>
      <c r="F33" s="31">
        <v>1.3899999999999999E-2</v>
      </c>
      <c r="G33" s="29">
        <v>4032.47</v>
      </c>
      <c r="H33" s="31">
        <f t="shared" si="1"/>
        <v>21417.88</v>
      </c>
    </row>
    <row r="34" spans="3:8" ht="15.6" x14ac:dyDescent="0.45">
      <c r="C34" s="30">
        <v>242948</v>
      </c>
      <c r="D34" s="29">
        <v>37567.81</v>
      </c>
      <c r="E34" s="29">
        <f t="shared" si="0"/>
        <v>35110.102803738315</v>
      </c>
      <c r="F34" s="31">
        <v>1.3899999999999999E-2</v>
      </c>
      <c r="G34" s="29">
        <v>7100.12</v>
      </c>
      <c r="H34" s="31">
        <f t="shared" si="1"/>
        <v>35011.410000000003</v>
      </c>
    </row>
    <row r="35" spans="3:8" ht="15.6" x14ac:dyDescent="0.45">
      <c r="C35" s="30">
        <v>242979</v>
      </c>
      <c r="D35" s="29">
        <v>39818.42</v>
      </c>
      <c r="E35" s="29">
        <f t="shared" si="0"/>
        <v>37213.476635514016</v>
      </c>
      <c r="F35" s="31">
        <v>1.3899999999999999E-2</v>
      </c>
      <c r="G35" s="29">
        <v>6815.84</v>
      </c>
      <c r="H35" s="31">
        <f t="shared" si="1"/>
        <v>37118.74</v>
      </c>
    </row>
    <row r="36" spans="3:8" ht="15.6" x14ac:dyDescent="0.45">
      <c r="C36" s="30">
        <v>243009</v>
      </c>
      <c r="D36" s="29">
        <v>41666.25</v>
      </c>
      <c r="E36" s="29">
        <f t="shared" si="0"/>
        <v>38940.420560747662</v>
      </c>
      <c r="F36" s="31">
        <v>0.2477</v>
      </c>
      <c r="G36" s="29">
        <v>7333.29</v>
      </c>
      <c r="H36" s="31">
        <f t="shared" si="1"/>
        <v>37123.96</v>
      </c>
    </row>
    <row r="37" spans="3:8" ht="15.6" x14ac:dyDescent="0.45">
      <c r="C37" s="30">
        <v>243040</v>
      </c>
      <c r="D37" s="29">
        <v>45996.95</v>
      </c>
      <c r="E37" s="29">
        <f t="shared" si="0"/>
        <v>42987.803738317751</v>
      </c>
      <c r="F37" s="31">
        <v>0.2477</v>
      </c>
      <c r="G37" s="29">
        <v>8385.02</v>
      </c>
      <c r="H37" s="31">
        <f t="shared" si="1"/>
        <v>40910.83</v>
      </c>
    </row>
    <row r="38" spans="3:8" ht="15.6" x14ac:dyDescent="0.45">
      <c r="C38" s="30">
        <v>243070</v>
      </c>
      <c r="D38" s="29">
        <v>48760.56</v>
      </c>
      <c r="E38" s="29">
        <f t="shared" si="0"/>
        <v>45570.616822429904</v>
      </c>
      <c r="F38" s="31">
        <v>0.2477</v>
      </c>
      <c r="G38" s="29">
        <v>9177.24</v>
      </c>
      <c r="H38" s="31">
        <f t="shared" si="1"/>
        <v>43297.41</v>
      </c>
    </row>
    <row r="39" spans="3:8" ht="15.6" x14ac:dyDescent="0.45">
      <c r="C39" s="30">
        <v>243101</v>
      </c>
      <c r="D39" s="29">
        <v>48535.64</v>
      </c>
      <c r="E39" s="29">
        <f t="shared" si="0"/>
        <v>45360.411214953267</v>
      </c>
      <c r="F39" s="31">
        <v>0.2477</v>
      </c>
      <c r="G39" s="29">
        <v>8927.85</v>
      </c>
      <c r="H39" s="31">
        <f t="shared" si="1"/>
        <v>43148.98</v>
      </c>
    </row>
    <row r="40" spans="3:8" ht="15.6" x14ac:dyDescent="0.45">
      <c r="C40" s="30">
        <v>243132</v>
      </c>
      <c r="D40" s="29">
        <v>49985.05</v>
      </c>
      <c r="E40" s="29">
        <f t="shared" si="0"/>
        <v>46715</v>
      </c>
      <c r="F40" s="31">
        <v>0.93430000000000002</v>
      </c>
      <c r="G40" s="29">
        <v>8044.43</v>
      </c>
      <c r="H40" s="31">
        <f t="shared" si="1"/>
        <v>39199.089999999997</v>
      </c>
    </row>
    <row r="41" spans="3:8" ht="15.6" x14ac:dyDescent="0.45">
      <c r="C41" s="30">
        <v>243162</v>
      </c>
      <c r="D41" s="29">
        <v>43510.95</v>
      </c>
      <c r="E41" s="29">
        <f t="shared" si="0"/>
        <v>40664.439252336444</v>
      </c>
      <c r="F41" s="31">
        <v>0.93430000000000002</v>
      </c>
      <c r="G41" s="29">
        <v>8044.43</v>
      </c>
      <c r="H41" s="31">
        <f t="shared" si="1"/>
        <v>33148.53</v>
      </c>
    </row>
    <row r="42" spans="3:8" ht="15.6" x14ac:dyDescent="0.45">
      <c r="C42" s="30">
        <v>243193</v>
      </c>
      <c r="D42" s="29">
        <v>54373.13</v>
      </c>
      <c r="E42" s="29">
        <f t="shared" si="0"/>
        <v>50816.009345794388</v>
      </c>
      <c r="F42" s="31">
        <v>0.93430000000000002</v>
      </c>
      <c r="G42" s="29">
        <v>8769.65</v>
      </c>
      <c r="H42" s="31">
        <f t="shared" si="1"/>
        <v>42622.53</v>
      </c>
    </row>
    <row r="43" spans="3:8" ht="15.6" x14ac:dyDescent="0.45">
      <c r="C43" s="30">
        <v>243223</v>
      </c>
      <c r="D43" s="29">
        <v>36123.910000000003</v>
      </c>
      <c r="E43" s="29">
        <f t="shared" si="0"/>
        <v>33760.663551401871</v>
      </c>
      <c r="F43" s="31">
        <v>0.93430000000000002</v>
      </c>
      <c r="G43" s="29">
        <v>5354.7</v>
      </c>
      <c r="H43" s="31">
        <f t="shared" si="1"/>
        <v>28757.77</v>
      </c>
    </row>
    <row r="44" spans="3:8" ht="15.75" customHeight="1" x14ac:dyDescent="0.45">
      <c r="C44" s="30">
        <v>243254</v>
      </c>
      <c r="D44" s="29">
        <v>28660.13</v>
      </c>
      <c r="E44" s="29">
        <f t="shared" si="0"/>
        <v>26785.168224299065</v>
      </c>
      <c r="F44" s="13">
        <v>1.5491999999999999</v>
      </c>
      <c r="G44" s="29">
        <v>3993.61</v>
      </c>
      <c r="H44" s="31">
        <f t="shared" si="1"/>
        <v>20598.27</v>
      </c>
    </row>
    <row r="45" spans="3:8" ht="15.75" customHeight="1" x14ac:dyDescent="0.45">
      <c r="C45" s="30">
        <v>243285</v>
      </c>
      <c r="D45" s="29">
        <v>44693.01</v>
      </c>
      <c r="E45" s="29">
        <f t="shared" si="0"/>
        <v>41769.168224299065</v>
      </c>
      <c r="F45" s="14">
        <v>1.5491999999999999</v>
      </c>
      <c r="G45" s="29">
        <v>6220.98</v>
      </c>
      <c r="H45" s="31">
        <f t="shared" si="1"/>
        <v>32131.63</v>
      </c>
    </row>
    <row r="46" spans="3:8" ht="15.75" customHeight="1" x14ac:dyDescent="0.45">
      <c r="C46" s="30">
        <v>243313</v>
      </c>
      <c r="D46" s="29">
        <v>54679.76</v>
      </c>
      <c r="E46" s="29">
        <f t="shared" si="0"/>
        <v>51102.579439252338</v>
      </c>
      <c r="F46" s="14">
        <v>1.5491999999999999</v>
      </c>
      <c r="G46" s="29">
        <v>7798.42</v>
      </c>
      <c r="H46" s="31">
        <f t="shared" si="1"/>
        <v>39021.269999999997</v>
      </c>
    </row>
    <row r="47" spans="3:8" ht="15.75" customHeight="1" x14ac:dyDescent="0.45">
      <c r="C47" s="30">
        <v>243344</v>
      </c>
      <c r="D47" s="29">
        <v>74292.89</v>
      </c>
      <c r="E47" s="29">
        <f t="shared" si="0"/>
        <v>69432.607476635516</v>
      </c>
      <c r="F47" s="14">
        <v>1.5491999999999999</v>
      </c>
      <c r="G47" s="29">
        <v>10758.05</v>
      </c>
      <c r="H47" s="31">
        <f t="shared" si="1"/>
        <v>52766.239999999998</v>
      </c>
    </row>
    <row r="48" spans="3:8" ht="15.75" customHeight="1" x14ac:dyDescent="0.45">
      <c r="C48" s="30">
        <v>243374</v>
      </c>
      <c r="D48" s="29">
        <v>62453.45</v>
      </c>
      <c r="E48" s="29">
        <f t="shared" si="0"/>
        <v>58367.710280373823</v>
      </c>
      <c r="F48" s="13">
        <v>0.91190000000000004</v>
      </c>
      <c r="G48" s="29">
        <v>10191.64</v>
      </c>
      <c r="H48" s="31">
        <f t="shared" si="1"/>
        <v>49073.95</v>
      </c>
    </row>
    <row r="49" spans="3:10" ht="15.75" customHeight="1" x14ac:dyDescent="0.45">
      <c r="C49" s="30">
        <v>243405</v>
      </c>
      <c r="D49" s="29">
        <v>73189.77</v>
      </c>
      <c r="E49" s="29">
        <f t="shared" si="0"/>
        <v>68401.654205607483</v>
      </c>
      <c r="F49" s="13">
        <v>0.91190000000000004</v>
      </c>
      <c r="G49" s="29">
        <v>11919.31</v>
      </c>
      <c r="H49" s="31">
        <f t="shared" si="1"/>
        <v>57532.44</v>
      </c>
    </row>
    <row r="50" spans="3:10" ht="15.75" customHeight="1" x14ac:dyDescent="0.45">
      <c r="C50" s="30">
        <v>243435</v>
      </c>
      <c r="D50" s="29">
        <v>63939.73</v>
      </c>
      <c r="E50" s="29">
        <f t="shared" si="0"/>
        <v>59756.757009345791</v>
      </c>
      <c r="F50" s="13">
        <v>0.91190000000000004</v>
      </c>
      <c r="G50" s="29">
        <v>10299.65</v>
      </c>
      <c r="H50" s="31">
        <f t="shared" si="1"/>
        <v>50364.51</v>
      </c>
    </row>
    <row r="51" spans="3:10" ht="15.75" customHeight="1" x14ac:dyDescent="0.45">
      <c r="C51" s="30">
        <v>243466</v>
      </c>
      <c r="D51" s="29">
        <v>54366.84</v>
      </c>
      <c r="E51" s="29">
        <f t="shared" si="0"/>
        <v>50810.130841121492</v>
      </c>
      <c r="F51" s="13">
        <v>0.91190000000000004</v>
      </c>
      <c r="G51" s="29">
        <v>8892.67</v>
      </c>
      <c r="H51" s="31">
        <f t="shared" si="1"/>
        <v>42700.91</v>
      </c>
    </row>
    <row r="52" spans="3:10" ht="15.75" customHeight="1" x14ac:dyDescent="0.45">
      <c r="C52" s="30">
        <v>243497</v>
      </c>
      <c r="D52" s="29">
        <v>58076.5</v>
      </c>
      <c r="E52" s="29">
        <f t="shared" si="0"/>
        <v>54277.102803738315</v>
      </c>
      <c r="F52" s="14">
        <v>0.66890000000000005</v>
      </c>
      <c r="G52" s="29">
        <v>9914.7099999999991</v>
      </c>
      <c r="H52" s="31">
        <f t="shared" si="1"/>
        <v>47645.15</v>
      </c>
    </row>
    <row r="53" spans="3:10" ht="15.75" customHeight="1" x14ac:dyDescent="0.45">
      <c r="C53" s="30">
        <v>243527</v>
      </c>
      <c r="D53" s="74">
        <v>56803.72</v>
      </c>
      <c r="E53" s="74">
        <f t="shared" si="0"/>
        <v>53087.588785046726</v>
      </c>
      <c r="F53" s="7">
        <v>0.66890000000000005</v>
      </c>
      <c r="G53" s="74">
        <v>8377.4305105023377</v>
      </c>
      <c r="H53" s="76">
        <f t="shared" si="1"/>
        <v>47483.93</v>
      </c>
      <c r="J53" s="5">
        <f>SUM(H53:H64)</f>
        <v>535359.55000000005</v>
      </c>
    </row>
    <row r="54" spans="3:10" ht="15.75" customHeight="1" x14ac:dyDescent="0.45">
      <c r="C54" s="30">
        <v>243558</v>
      </c>
      <c r="D54" s="74">
        <v>58652.31</v>
      </c>
      <c r="E54" s="74">
        <f t="shared" si="0"/>
        <v>54815.242990654202</v>
      </c>
      <c r="F54" s="7">
        <v>0.66890000000000005</v>
      </c>
      <c r="G54" s="74">
        <v>8599.1534173390246</v>
      </c>
      <c r="H54" s="76">
        <f t="shared" si="1"/>
        <v>49063.27</v>
      </c>
    </row>
    <row r="55" spans="3:10" ht="15.75" customHeight="1" x14ac:dyDescent="0.45">
      <c r="C55" s="30">
        <v>243588</v>
      </c>
      <c r="D55" s="74">
        <v>27521.47</v>
      </c>
      <c r="E55" s="74">
        <f t="shared" si="0"/>
        <v>25721</v>
      </c>
      <c r="F55" s="7">
        <v>0.66890000000000005</v>
      </c>
      <c r="G55" s="74">
        <v>3946.4647052501864</v>
      </c>
      <c r="H55" s="76">
        <f t="shared" si="1"/>
        <v>23081.21</v>
      </c>
    </row>
    <row r="56" spans="3:10" ht="15.75" customHeight="1" x14ac:dyDescent="0.45">
      <c r="C56" s="30">
        <v>243619</v>
      </c>
      <c r="D56" s="74">
        <v>37162.68</v>
      </c>
      <c r="E56" s="74">
        <f t="shared" si="0"/>
        <v>34731.476635514016</v>
      </c>
      <c r="F56" s="7">
        <v>0.79039999999999999</v>
      </c>
      <c r="G56" s="74">
        <v>5215.1940973367809</v>
      </c>
      <c r="H56" s="76">
        <f t="shared" si="1"/>
        <v>30609.39</v>
      </c>
    </row>
    <row r="57" spans="3:10" ht="15.75" customHeight="1" x14ac:dyDescent="0.45">
      <c r="C57" s="30">
        <v>243650</v>
      </c>
      <c r="D57" s="74">
        <v>46604.31</v>
      </c>
      <c r="E57" s="74">
        <f t="shared" si="0"/>
        <v>43555.429906542049</v>
      </c>
      <c r="F57" s="7">
        <v>0.79039999999999999</v>
      </c>
      <c r="G57" s="74">
        <v>6796.707055189846</v>
      </c>
      <c r="H57" s="76">
        <f t="shared" si="1"/>
        <v>38183.31</v>
      </c>
    </row>
    <row r="58" spans="3:10" ht="15.75" customHeight="1" x14ac:dyDescent="0.45">
      <c r="C58" s="30">
        <v>243678</v>
      </c>
      <c r="D58" s="74">
        <v>54493.54</v>
      </c>
      <c r="E58" s="74">
        <f t="shared" si="0"/>
        <v>50928.542056074766</v>
      </c>
      <c r="F58" s="7">
        <v>0.79039999999999999</v>
      </c>
      <c r="G58" s="74">
        <v>8034.1895336238085</v>
      </c>
      <c r="H58" s="76">
        <f t="shared" si="1"/>
        <v>44578.32</v>
      </c>
    </row>
    <row r="59" spans="3:10" ht="15.75" customHeight="1" x14ac:dyDescent="0.45">
      <c r="C59" s="30">
        <v>243709</v>
      </c>
      <c r="D59" s="74">
        <v>52399.61</v>
      </c>
      <c r="E59" s="74">
        <f t="shared" si="0"/>
        <v>48971.598130841121</v>
      </c>
      <c r="F59" s="7">
        <v>0.79039999999999999</v>
      </c>
      <c r="G59" s="74">
        <v>8105.8050016564021</v>
      </c>
      <c r="H59" s="76">
        <f t="shared" si="1"/>
        <v>42564.77</v>
      </c>
    </row>
    <row r="60" spans="3:10" ht="15.75" customHeight="1" x14ac:dyDescent="0.45">
      <c r="C60" s="30">
        <v>243739</v>
      </c>
      <c r="D60" s="74">
        <v>69648.490000000005</v>
      </c>
      <c r="E60" s="74">
        <f t="shared" si="0"/>
        <v>65092.046728971967</v>
      </c>
      <c r="F60" s="7">
        <v>0.91190000000000004</v>
      </c>
      <c r="G60" s="74">
        <v>11076.692264090221</v>
      </c>
      <c r="H60" s="76">
        <f t="shared" si="1"/>
        <v>54991.21</v>
      </c>
    </row>
    <row r="61" spans="3:10" ht="15.75" customHeight="1" x14ac:dyDescent="0.45">
      <c r="C61" s="30">
        <v>243770</v>
      </c>
      <c r="D61" s="74">
        <v>69392.75</v>
      </c>
      <c r="E61" s="74">
        <f t="shared" si="0"/>
        <v>64853.037383177565</v>
      </c>
      <c r="F61" s="7">
        <v>0.91190000000000004</v>
      </c>
      <c r="G61" s="74">
        <v>10651.237669491238</v>
      </c>
      <c r="H61" s="76">
        <f t="shared" si="1"/>
        <v>55140.17</v>
      </c>
    </row>
    <row r="62" spans="3:10" ht="15.75" customHeight="1" x14ac:dyDescent="0.45">
      <c r="C62" s="30">
        <v>243800</v>
      </c>
      <c r="D62" s="74">
        <v>66968.479999999996</v>
      </c>
      <c r="E62" s="74">
        <f t="shared" si="0"/>
        <v>62587.364485981299</v>
      </c>
      <c r="F62" s="7">
        <v>0.91190000000000004</v>
      </c>
      <c r="G62" s="74">
        <v>10752.823954167399</v>
      </c>
      <c r="H62" s="76">
        <f t="shared" si="1"/>
        <v>52781.86</v>
      </c>
    </row>
    <row r="63" spans="3:10" ht="15.75" customHeight="1" x14ac:dyDescent="0.45">
      <c r="C63" s="30">
        <v>243831</v>
      </c>
      <c r="D63" s="74">
        <v>56650.05</v>
      </c>
      <c r="E63" s="74">
        <f t="shared" si="0"/>
        <v>52943.971962616823</v>
      </c>
      <c r="F63" s="7">
        <v>0.91190000000000004</v>
      </c>
      <c r="G63" s="74">
        <v>8704.2024884699294</v>
      </c>
      <c r="H63" s="76">
        <f t="shared" si="1"/>
        <v>45006.61</v>
      </c>
    </row>
    <row r="64" spans="3:10" ht="15.75" customHeight="1" x14ac:dyDescent="0.45">
      <c r="C64" s="30">
        <v>243862</v>
      </c>
      <c r="D64" s="74">
        <v>65593.600000000006</v>
      </c>
      <c r="E64" s="74">
        <f t="shared" si="0"/>
        <v>61302.429906542056</v>
      </c>
      <c r="F64" s="7">
        <v>0.91190000000000004</v>
      </c>
      <c r="G64" s="74">
        <v>10337.684829009742</v>
      </c>
      <c r="H64" s="76">
        <f t="shared" si="1"/>
        <v>51875.5</v>
      </c>
    </row>
  </sheetData>
  <mergeCells count="1">
    <mergeCell ref="C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57928-6C2B-4C5C-BE06-0ABD92F70045}">
  <dimension ref="B1:P9"/>
  <sheetViews>
    <sheetView tabSelected="1" zoomScale="110" zoomScaleNormal="110" workbookViewId="0">
      <selection activeCell="G18" sqref="G18"/>
    </sheetView>
  </sheetViews>
  <sheetFormatPr defaultRowHeight="13.2" x14ac:dyDescent="0.25"/>
  <cols>
    <col min="1" max="1" width="8.88671875" style="22"/>
    <col min="2" max="2" width="19.109375" style="22" customWidth="1"/>
    <col min="3" max="3" width="9.88671875" style="22" customWidth="1"/>
    <col min="4" max="4" width="11.5546875" style="22" customWidth="1"/>
    <col min="5" max="5" width="11" style="22" customWidth="1"/>
    <col min="6" max="6" width="10.44140625" style="22" customWidth="1"/>
    <col min="7" max="7" width="10.77734375" style="22" customWidth="1"/>
    <col min="8" max="8" width="10" style="22" customWidth="1"/>
    <col min="9" max="9" width="10.109375" style="22" customWidth="1"/>
    <col min="10" max="10" width="11.44140625" style="22" customWidth="1"/>
    <col min="11" max="11" width="10.77734375" style="22" customWidth="1"/>
    <col min="12" max="12" width="10.6640625" style="22" customWidth="1"/>
    <col min="13" max="13" width="10" style="22" customWidth="1"/>
    <col min="14" max="14" width="10.44140625" style="22" customWidth="1"/>
    <col min="15" max="15" width="10.109375" style="22" customWidth="1"/>
    <col min="16" max="16" width="19.77734375" style="22" customWidth="1"/>
    <col min="17" max="16384" width="8.88671875" style="22"/>
  </cols>
  <sheetData>
    <row r="1" spans="2:16" x14ac:dyDescent="0.25">
      <c r="B1" s="90" t="s">
        <v>106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2:16" x14ac:dyDescent="0.25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2:16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2:16" ht="31.2" customHeight="1" x14ac:dyDescent="0.25">
      <c r="B4" s="21" t="s">
        <v>86</v>
      </c>
      <c r="C4" s="21" t="s">
        <v>15</v>
      </c>
      <c r="D4" s="21" t="s">
        <v>16</v>
      </c>
      <c r="E4" s="21" t="s">
        <v>17</v>
      </c>
      <c r="F4" s="21" t="s">
        <v>18</v>
      </c>
      <c r="G4" s="21" t="s">
        <v>19</v>
      </c>
      <c r="H4" s="21" t="s">
        <v>20</v>
      </c>
      <c r="I4" s="21" t="s">
        <v>21</v>
      </c>
      <c r="J4" s="21" t="s">
        <v>22</v>
      </c>
      <c r="K4" s="21" t="s">
        <v>23</v>
      </c>
      <c r="L4" s="21" t="s">
        <v>24</v>
      </c>
      <c r="M4" s="21" t="s">
        <v>25</v>
      </c>
      <c r="N4" s="21" t="s">
        <v>26</v>
      </c>
      <c r="O4" s="25" t="s">
        <v>13</v>
      </c>
      <c r="P4" s="25" t="s">
        <v>88</v>
      </c>
    </row>
    <row r="5" spans="2:16" x14ac:dyDescent="0.25">
      <c r="B5" s="23">
        <v>2563</v>
      </c>
      <c r="C5" s="27">
        <v>11081.8</v>
      </c>
      <c r="D5" s="27">
        <v>8557.9</v>
      </c>
      <c r="E5" s="27">
        <v>6339.41</v>
      </c>
      <c r="F5" s="27">
        <v>7328.09</v>
      </c>
      <c r="G5" s="27">
        <v>7534.64</v>
      </c>
      <c r="H5" s="27">
        <v>8498.5300000000007</v>
      </c>
      <c r="I5" s="27">
        <v>8409.49</v>
      </c>
      <c r="J5" s="27">
        <v>12159.53</v>
      </c>
      <c r="K5" s="27">
        <v>13524.28</v>
      </c>
      <c r="L5" s="27">
        <v>12974.09</v>
      </c>
      <c r="M5" s="27">
        <v>10196.23</v>
      </c>
      <c r="N5" s="27">
        <v>12759.9</v>
      </c>
      <c r="O5" s="28">
        <f>SUM(C5:N5)</f>
        <v>119363.88999999998</v>
      </c>
      <c r="P5" s="46" t="s">
        <v>83</v>
      </c>
    </row>
    <row r="6" spans="2:16" x14ac:dyDescent="0.25">
      <c r="B6" s="23">
        <v>2564</v>
      </c>
      <c r="C6" s="27">
        <v>7303.92</v>
      </c>
      <c r="D6" s="27">
        <v>7826.87</v>
      </c>
      <c r="E6" s="27">
        <v>5276.35</v>
      </c>
      <c r="F6" s="27">
        <v>4918.6499999999996</v>
      </c>
      <c r="G6" s="27">
        <v>7415.19</v>
      </c>
      <c r="H6" s="27">
        <v>9395.1200000000008</v>
      </c>
      <c r="I6" s="27">
        <v>9570.76</v>
      </c>
      <c r="J6" s="27">
        <v>10837.91</v>
      </c>
      <c r="K6" s="27">
        <v>10228.049999999999</v>
      </c>
      <c r="L6" s="27">
        <v>10832.09</v>
      </c>
      <c r="M6" s="27">
        <v>9896.35</v>
      </c>
      <c r="N6" s="27">
        <v>10325.049999999999</v>
      </c>
      <c r="O6" s="28">
        <f t="shared" ref="O6:O8" si="0">SUM(C6:N6)</f>
        <v>103826.31000000001</v>
      </c>
      <c r="P6" s="28">
        <f t="shared" ref="P6:P7" si="1">ROUND(($O$8-O5)*100/O5,2)</f>
        <v>-14.41</v>
      </c>
    </row>
    <row r="7" spans="2:16" x14ac:dyDescent="0.25">
      <c r="B7" s="23">
        <v>2565</v>
      </c>
      <c r="C7" s="27">
        <v>6576.86</v>
      </c>
      <c r="D7" s="27">
        <v>6305.13</v>
      </c>
      <c r="E7" s="27">
        <v>3818.27</v>
      </c>
      <c r="F7" s="27">
        <v>4089.08</v>
      </c>
      <c r="G7" s="27">
        <v>4032.47</v>
      </c>
      <c r="H7" s="27">
        <v>7100.12</v>
      </c>
      <c r="I7" s="27">
        <v>6815.84</v>
      </c>
      <c r="J7" s="27">
        <v>7333.29</v>
      </c>
      <c r="K7" s="27">
        <v>8385.02</v>
      </c>
      <c r="L7" s="27">
        <v>9177.24</v>
      </c>
      <c r="M7" s="27">
        <v>8927.85</v>
      </c>
      <c r="N7" s="27">
        <v>8044.43</v>
      </c>
      <c r="O7" s="28">
        <f t="shared" si="0"/>
        <v>80605.600000000006</v>
      </c>
      <c r="P7" s="28">
        <f t="shared" si="1"/>
        <v>-1.61</v>
      </c>
    </row>
    <row r="8" spans="2:16" x14ac:dyDescent="0.25">
      <c r="B8" s="23">
        <v>2566</v>
      </c>
      <c r="C8" s="24">
        <v>8044.43</v>
      </c>
      <c r="D8" s="24">
        <v>8769.65</v>
      </c>
      <c r="E8" s="24">
        <v>5354.7</v>
      </c>
      <c r="F8" s="24">
        <v>3993.61</v>
      </c>
      <c r="G8" s="24">
        <v>6220.98</v>
      </c>
      <c r="H8" s="24">
        <v>7798.42</v>
      </c>
      <c r="I8" s="24">
        <v>10758.05</v>
      </c>
      <c r="J8" s="24">
        <v>10191.64</v>
      </c>
      <c r="K8" s="24">
        <v>11919.31</v>
      </c>
      <c r="L8" s="24">
        <v>10299.65</v>
      </c>
      <c r="M8" s="24">
        <v>8892.67</v>
      </c>
      <c r="N8" s="24">
        <v>9914.7099999999991</v>
      </c>
      <c r="O8" s="28">
        <f t="shared" si="0"/>
        <v>102157.81999999998</v>
      </c>
      <c r="P8" s="28">
        <f>ROUND(($O$8-O7)*100/O7,2)</f>
        <v>26.74</v>
      </c>
    </row>
    <row r="9" spans="2:16" x14ac:dyDescent="0.25">
      <c r="B9" s="21" t="s">
        <v>87</v>
      </c>
      <c r="C9" s="26">
        <f>ROUND(AVERAGE(C5:C8),2)</f>
        <v>8251.75</v>
      </c>
      <c r="D9" s="26">
        <f t="shared" ref="D9:N9" si="2">ROUND(AVERAGE(D5:D8),2)</f>
        <v>7864.89</v>
      </c>
      <c r="E9" s="26">
        <f t="shared" si="2"/>
        <v>5197.18</v>
      </c>
      <c r="F9" s="26">
        <f t="shared" si="2"/>
        <v>5082.3599999999997</v>
      </c>
      <c r="G9" s="26">
        <f t="shared" si="2"/>
        <v>6300.82</v>
      </c>
      <c r="H9" s="26">
        <f t="shared" si="2"/>
        <v>8198.0499999999993</v>
      </c>
      <c r="I9" s="26">
        <f t="shared" si="2"/>
        <v>8888.5400000000009</v>
      </c>
      <c r="J9" s="26">
        <f t="shared" si="2"/>
        <v>10130.59</v>
      </c>
      <c r="K9" s="26">
        <f t="shared" si="2"/>
        <v>11014.17</v>
      </c>
      <c r="L9" s="26">
        <f t="shared" si="2"/>
        <v>10820.77</v>
      </c>
      <c r="M9" s="26">
        <f t="shared" si="2"/>
        <v>9478.2800000000007</v>
      </c>
      <c r="N9" s="26">
        <f t="shared" si="2"/>
        <v>10261.02</v>
      </c>
      <c r="O9" s="26">
        <f>ROUND(AVERAGE(O5:O8),2)</f>
        <v>101488.41</v>
      </c>
    </row>
  </sheetData>
  <mergeCells count="1">
    <mergeCell ref="B1:P3"/>
  </mergeCells>
  <pageMargins left="0.7" right="0.7" top="0.75" bottom="0.75" header="0.3" footer="0.3"/>
  <pageSetup orientation="portrait" horizontalDpi="0" verticalDpi="0" r:id="rId1"/>
  <ignoredErrors>
    <ignoredError sqref="O5:O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C88F-A17C-4268-9023-E5748926ED1E}">
  <dimension ref="A1:C61"/>
  <sheetViews>
    <sheetView topLeftCell="A16" workbookViewId="0">
      <selection activeCell="G42" sqref="G42"/>
    </sheetView>
  </sheetViews>
  <sheetFormatPr defaultRowHeight="13.2" x14ac:dyDescent="0.25"/>
  <cols>
    <col min="2" max="2" width="26.44140625" customWidth="1"/>
    <col min="3" max="3" width="38.88671875" customWidth="1"/>
  </cols>
  <sheetData>
    <row r="1" spans="1:3" x14ac:dyDescent="0.25">
      <c r="A1" t="s">
        <v>0</v>
      </c>
      <c r="B1" t="s">
        <v>80</v>
      </c>
      <c r="C1" t="s">
        <v>103</v>
      </c>
    </row>
    <row r="2" spans="1:3" x14ac:dyDescent="0.25">
      <c r="A2" s="41">
        <v>242066</v>
      </c>
      <c r="B2" s="39">
        <v>51860.77</v>
      </c>
    </row>
    <row r="3" spans="1:3" x14ac:dyDescent="0.25">
      <c r="A3" s="41">
        <v>242097</v>
      </c>
      <c r="B3" s="39">
        <v>40589.58</v>
      </c>
    </row>
    <row r="4" spans="1:3" x14ac:dyDescent="0.25">
      <c r="A4" s="41">
        <v>242127</v>
      </c>
      <c r="B4" s="39">
        <v>32283.43</v>
      </c>
    </row>
    <row r="5" spans="1:3" x14ac:dyDescent="0.25">
      <c r="A5" s="41">
        <v>242158</v>
      </c>
      <c r="B5" s="39">
        <v>36940.35</v>
      </c>
    </row>
    <row r="6" spans="1:3" x14ac:dyDescent="0.25">
      <c r="A6" s="41">
        <v>242189</v>
      </c>
      <c r="B6" s="39">
        <v>40542.65</v>
      </c>
    </row>
    <row r="7" spans="1:3" x14ac:dyDescent="0.25">
      <c r="A7" s="41">
        <v>242217</v>
      </c>
      <c r="B7" s="39">
        <v>44038.02</v>
      </c>
    </row>
    <row r="8" spans="1:3" x14ac:dyDescent="0.25">
      <c r="A8" s="41">
        <v>242248</v>
      </c>
      <c r="B8" s="39">
        <v>40671.74</v>
      </c>
    </row>
    <row r="9" spans="1:3" x14ac:dyDescent="0.25">
      <c r="A9" s="41">
        <v>242278</v>
      </c>
      <c r="B9" s="39">
        <v>56078.080000000002</v>
      </c>
    </row>
    <row r="10" spans="1:3" x14ac:dyDescent="0.25">
      <c r="A10" s="41">
        <v>242309</v>
      </c>
      <c r="B10" s="39">
        <v>63946.95</v>
      </c>
    </row>
    <row r="11" spans="1:3" x14ac:dyDescent="0.25">
      <c r="A11" s="41">
        <v>242339</v>
      </c>
      <c r="B11" s="39">
        <v>59377.43</v>
      </c>
    </row>
    <row r="12" spans="1:3" x14ac:dyDescent="0.25">
      <c r="A12" s="41">
        <v>242370</v>
      </c>
      <c r="B12" s="39">
        <v>49432.63</v>
      </c>
    </row>
    <row r="13" spans="1:3" x14ac:dyDescent="0.25">
      <c r="A13" s="41">
        <v>242401</v>
      </c>
      <c r="B13" s="39">
        <v>60016.06</v>
      </c>
    </row>
    <row r="14" spans="1:3" x14ac:dyDescent="0.25">
      <c r="A14" s="41">
        <v>242431</v>
      </c>
      <c r="B14" s="39">
        <v>36321.129999999997</v>
      </c>
    </row>
    <row r="15" spans="1:3" x14ac:dyDescent="0.25">
      <c r="A15" s="41">
        <v>242462</v>
      </c>
      <c r="B15" s="39">
        <v>40416.67</v>
      </c>
    </row>
    <row r="16" spans="1:3" x14ac:dyDescent="0.25">
      <c r="A16" s="41">
        <v>242492</v>
      </c>
      <c r="B16" s="39">
        <v>25829.75</v>
      </c>
    </row>
    <row r="17" spans="1:2" x14ac:dyDescent="0.25">
      <c r="A17" s="41">
        <v>242523</v>
      </c>
      <c r="B17" s="39">
        <v>27495.444599999999</v>
      </c>
    </row>
    <row r="18" spans="1:2" x14ac:dyDescent="0.25">
      <c r="A18" s="41">
        <v>242554</v>
      </c>
      <c r="B18" s="39">
        <v>41616.7713</v>
      </c>
    </row>
    <row r="19" spans="1:2" x14ac:dyDescent="0.25">
      <c r="A19" s="41">
        <v>242583</v>
      </c>
      <c r="B19" s="39">
        <v>54163.137599999995</v>
      </c>
    </row>
    <row r="20" spans="1:2" x14ac:dyDescent="0.25">
      <c r="A20" s="41">
        <v>242614</v>
      </c>
      <c r="B20" s="39">
        <v>53855.801999999996</v>
      </c>
    </row>
    <row r="21" spans="1:2" x14ac:dyDescent="0.25">
      <c r="A21" s="41">
        <v>242644</v>
      </c>
      <c r="B21" s="39">
        <v>60371.684099999999</v>
      </c>
    </row>
    <row r="22" spans="1:2" x14ac:dyDescent="0.25">
      <c r="A22" s="41">
        <v>242675</v>
      </c>
      <c r="B22" s="39">
        <v>59936.3505</v>
      </c>
    </row>
    <row r="23" spans="1:2" x14ac:dyDescent="0.25">
      <c r="A23" s="41">
        <v>242705</v>
      </c>
      <c r="B23" s="39">
        <v>60042.329100000003</v>
      </c>
    </row>
    <row r="24" spans="1:2" x14ac:dyDescent="0.25">
      <c r="A24" s="41">
        <v>242736</v>
      </c>
      <c r="B24" s="39">
        <v>55224.070199999995</v>
      </c>
    </row>
    <row r="25" spans="1:2" x14ac:dyDescent="0.25">
      <c r="A25" s="41">
        <v>242767</v>
      </c>
      <c r="B25" s="39">
        <v>57444.589800000002</v>
      </c>
    </row>
    <row r="26" spans="1:2" x14ac:dyDescent="0.25">
      <c r="A26" s="41">
        <v>242797</v>
      </c>
      <c r="B26" s="39">
        <v>39399.4692</v>
      </c>
    </row>
    <row r="27" spans="1:2" x14ac:dyDescent="0.25">
      <c r="A27" s="41">
        <v>242828</v>
      </c>
      <c r="B27" s="39">
        <v>37120.356</v>
      </c>
    </row>
    <row r="28" spans="1:2" x14ac:dyDescent="0.25">
      <c r="A28" s="41">
        <v>242858</v>
      </c>
      <c r="B28" s="39">
        <v>21231.077399999998</v>
      </c>
    </row>
    <row r="29" spans="1:2" x14ac:dyDescent="0.25">
      <c r="A29" s="41">
        <v>242889</v>
      </c>
      <c r="B29" s="39">
        <v>29755.312999999998</v>
      </c>
    </row>
    <row r="30" spans="1:2" x14ac:dyDescent="0.25">
      <c r="A30" s="41">
        <v>242920</v>
      </c>
      <c r="B30" s="39">
        <v>29770.853199999998</v>
      </c>
    </row>
    <row r="31" spans="1:2" x14ac:dyDescent="0.25">
      <c r="A31" s="41">
        <v>242948</v>
      </c>
      <c r="B31" s="39">
        <v>48665.859900000003</v>
      </c>
    </row>
    <row r="32" spans="1:2" x14ac:dyDescent="0.25">
      <c r="A32" s="41">
        <v>242979</v>
      </c>
      <c r="B32" s="39">
        <v>51595.048599999995</v>
      </c>
    </row>
    <row r="33" spans="1:2" x14ac:dyDescent="0.25">
      <c r="A33" s="41">
        <v>243009</v>
      </c>
      <c r="B33" s="39">
        <v>51602.304399999994</v>
      </c>
    </row>
    <row r="34" spans="1:2" x14ac:dyDescent="0.25">
      <c r="A34" s="41">
        <v>243040</v>
      </c>
      <c r="B34" s="39">
        <v>56866.053699999997</v>
      </c>
    </row>
    <row r="35" spans="1:2" x14ac:dyDescent="0.25">
      <c r="A35" s="41">
        <v>243070</v>
      </c>
      <c r="B35" s="39">
        <v>60183.399900000004</v>
      </c>
    </row>
    <row r="36" spans="1:2" x14ac:dyDescent="0.25">
      <c r="A36" s="41">
        <v>243101</v>
      </c>
      <c r="B36" s="39">
        <v>59977.082199999997</v>
      </c>
    </row>
    <row r="37" spans="1:2" x14ac:dyDescent="0.25">
      <c r="A37" s="41">
        <v>243132</v>
      </c>
      <c r="B37" s="39">
        <v>54486.735099999991</v>
      </c>
    </row>
    <row r="38" spans="1:2" x14ac:dyDescent="0.25">
      <c r="A38" s="41">
        <v>243162</v>
      </c>
      <c r="B38" s="39">
        <v>33148.53</v>
      </c>
    </row>
    <row r="39" spans="1:2" x14ac:dyDescent="0.25">
      <c r="A39" s="41">
        <v>243193</v>
      </c>
      <c r="B39" s="39">
        <v>42622.53</v>
      </c>
    </row>
    <row r="40" spans="1:2" x14ac:dyDescent="0.25">
      <c r="A40" s="41">
        <v>243223</v>
      </c>
      <c r="B40" s="39">
        <v>28757.77</v>
      </c>
    </row>
    <row r="41" spans="1:2" x14ac:dyDescent="0.25">
      <c r="A41" s="41">
        <v>243254</v>
      </c>
      <c r="B41" s="39">
        <v>20598.27</v>
      </c>
    </row>
    <row r="42" spans="1:2" x14ac:dyDescent="0.25">
      <c r="A42" s="41">
        <v>243285</v>
      </c>
      <c r="B42" s="39">
        <v>32131.63</v>
      </c>
    </row>
    <row r="43" spans="1:2" x14ac:dyDescent="0.25">
      <c r="A43" s="41">
        <v>243313</v>
      </c>
      <c r="B43" s="39">
        <v>39021.269999999997</v>
      </c>
    </row>
    <row r="44" spans="1:2" x14ac:dyDescent="0.25">
      <c r="A44" s="41">
        <v>243344</v>
      </c>
      <c r="B44" s="39">
        <v>52766.239999999998</v>
      </c>
    </row>
    <row r="45" spans="1:2" x14ac:dyDescent="0.25">
      <c r="A45" s="41">
        <v>243374</v>
      </c>
      <c r="B45" s="39">
        <v>49073.95</v>
      </c>
    </row>
    <row r="46" spans="1:2" x14ac:dyDescent="0.25">
      <c r="A46" s="41">
        <v>243405</v>
      </c>
      <c r="B46" s="39">
        <v>57532.44</v>
      </c>
    </row>
    <row r="47" spans="1:2" x14ac:dyDescent="0.25">
      <c r="A47" s="41">
        <v>243435</v>
      </c>
      <c r="B47" s="39">
        <v>50364.51</v>
      </c>
    </row>
    <row r="48" spans="1:2" x14ac:dyDescent="0.25">
      <c r="A48" s="41">
        <v>243466</v>
      </c>
      <c r="B48" s="39">
        <v>42700.91</v>
      </c>
    </row>
    <row r="49" spans="1:3" x14ac:dyDescent="0.25">
      <c r="A49" s="41">
        <v>243497</v>
      </c>
      <c r="B49" s="39">
        <v>47645.15</v>
      </c>
      <c r="C49" s="39">
        <v>47645.15</v>
      </c>
    </row>
    <row r="50" spans="1:3" x14ac:dyDescent="0.25">
      <c r="A50" s="41">
        <v>243527</v>
      </c>
      <c r="C50" s="39">
        <f t="shared" ref="C50:C61" si="0">_xlfn.FORECAST.ETS(A50,$B$2:$B$49,$A$2:$A$49,1,1)</f>
        <v>29677.454007673587</v>
      </c>
    </row>
    <row r="51" spans="1:3" x14ac:dyDescent="0.25">
      <c r="A51" s="41">
        <v>243558</v>
      </c>
      <c r="C51" s="39">
        <f t="shared" si="0"/>
        <v>30664.540418334524</v>
      </c>
    </row>
    <row r="52" spans="1:3" x14ac:dyDescent="0.25">
      <c r="A52" s="41">
        <v>243588</v>
      </c>
      <c r="C52" s="39">
        <f t="shared" si="0"/>
        <v>15387.470532947915</v>
      </c>
    </row>
    <row r="53" spans="1:3" x14ac:dyDescent="0.25">
      <c r="A53" s="41">
        <v>243619</v>
      </c>
      <c r="C53" s="39">
        <f t="shared" si="0"/>
        <v>20406.258185465424</v>
      </c>
    </row>
    <row r="54" spans="1:3" x14ac:dyDescent="0.25">
      <c r="A54" s="41">
        <v>243650</v>
      </c>
      <c r="C54" s="39">
        <f t="shared" si="0"/>
        <v>27273.793883441103</v>
      </c>
    </row>
    <row r="55" spans="1:3" x14ac:dyDescent="0.25">
      <c r="A55" s="41">
        <v>243678</v>
      </c>
      <c r="C55" s="39">
        <f t="shared" si="0"/>
        <v>38429.583915937299</v>
      </c>
    </row>
    <row r="56" spans="1:3" x14ac:dyDescent="0.25">
      <c r="A56" s="41">
        <v>243709</v>
      </c>
      <c r="C56" s="39">
        <f t="shared" si="0"/>
        <v>36693.763353818969</v>
      </c>
    </row>
    <row r="57" spans="1:3" x14ac:dyDescent="0.25">
      <c r="A57" s="41">
        <v>243739</v>
      </c>
      <c r="C57" s="39">
        <f t="shared" si="0"/>
        <v>47406.218363828819</v>
      </c>
    </row>
    <row r="58" spans="1:3" x14ac:dyDescent="0.25">
      <c r="A58" s="41">
        <v>243770</v>
      </c>
      <c r="C58" s="39">
        <f t="shared" si="0"/>
        <v>51055.713090754783</v>
      </c>
    </row>
    <row r="59" spans="1:3" x14ac:dyDescent="0.25">
      <c r="A59" s="41">
        <v>243800</v>
      </c>
      <c r="C59" s="39">
        <f t="shared" si="0"/>
        <v>48872.098302228056</v>
      </c>
    </row>
    <row r="60" spans="1:3" x14ac:dyDescent="0.25">
      <c r="A60" s="41">
        <v>243831</v>
      </c>
      <c r="C60" s="39">
        <f t="shared" si="0"/>
        <v>41672.784993428169</v>
      </c>
    </row>
    <row r="61" spans="1:3" x14ac:dyDescent="0.25">
      <c r="A61" s="41">
        <v>243862</v>
      </c>
      <c r="C61" s="39">
        <f t="shared" si="0"/>
        <v>48032.866227598162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8F0C7-C657-4E3E-82E8-DA87121F1AA7}">
  <dimension ref="A1:C61"/>
  <sheetViews>
    <sheetView topLeftCell="A4" workbookViewId="0">
      <selection activeCell="F63" sqref="F63"/>
    </sheetView>
  </sheetViews>
  <sheetFormatPr defaultRowHeight="13.2" x14ac:dyDescent="0.25"/>
  <cols>
    <col min="2" max="2" width="25.88671875" customWidth="1"/>
    <col min="3" max="3" width="38.33203125" customWidth="1"/>
  </cols>
  <sheetData>
    <row r="1" spans="1:3" x14ac:dyDescent="0.25">
      <c r="A1" t="s">
        <v>0</v>
      </c>
      <c r="B1" t="s">
        <v>81</v>
      </c>
      <c r="C1" t="s">
        <v>104</v>
      </c>
    </row>
    <row r="2" spans="1:3" x14ac:dyDescent="0.25">
      <c r="A2" s="41">
        <v>242066</v>
      </c>
      <c r="B2" s="39">
        <v>11081.8</v>
      </c>
    </row>
    <row r="3" spans="1:3" x14ac:dyDescent="0.25">
      <c r="A3" s="41">
        <v>242097</v>
      </c>
      <c r="B3" s="39">
        <v>8557.9</v>
      </c>
    </row>
    <row r="4" spans="1:3" x14ac:dyDescent="0.25">
      <c r="A4" s="41">
        <v>242127</v>
      </c>
      <c r="B4" s="39">
        <v>6339.41</v>
      </c>
    </row>
    <row r="5" spans="1:3" x14ac:dyDescent="0.25">
      <c r="A5" s="41">
        <v>242158</v>
      </c>
      <c r="B5" s="39">
        <v>7328.09</v>
      </c>
    </row>
    <row r="6" spans="1:3" x14ac:dyDescent="0.25">
      <c r="A6" s="41">
        <v>242189</v>
      </c>
      <c r="B6" s="39">
        <v>7534.64</v>
      </c>
    </row>
    <row r="7" spans="1:3" x14ac:dyDescent="0.25">
      <c r="A7" s="41">
        <v>242217</v>
      </c>
      <c r="B7" s="39">
        <v>8498.5300000000007</v>
      </c>
    </row>
    <row r="8" spans="1:3" x14ac:dyDescent="0.25">
      <c r="A8" s="41">
        <v>242248</v>
      </c>
      <c r="B8" s="39">
        <v>8409.49</v>
      </c>
    </row>
    <row r="9" spans="1:3" x14ac:dyDescent="0.25">
      <c r="A9" s="41">
        <v>242278</v>
      </c>
      <c r="B9" s="39">
        <v>12159.53</v>
      </c>
    </row>
    <row r="10" spans="1:3" x14ac:dyDescent="0.25">
      <c r="A10" s="41">
        <v>242309</v>
      </c>
      <c r="B10" s="39">
        <v>13524.28</v>
      </c>
    </row>
    <row r="11" spans="1:3" x14ac:dyDescent="0.25">
      <c r="A11" s="41">
        <v>242339</v>
      </c>
      <c r="B11" s="39">
        <v>12974.09</v>
      </c>
    </row>
    <row r="12" spans="1:3" x14ac:dyDescent="0.25">
      <c r="A12" s="41">
        <v>242370</v>
      </c>
      <c r="B12" s="39">
        <v>10196.23</v>
      </c>
    </row>
    <row r="13" spans="1:3" x14ac:dyDescent="0.25">
      <c r="A13" s="41">
        <v>242401</v>
      </c>
      <c r="B13" s="39">
        <v>12759.9</v>
      </c>
    </row>
    <row r="14" spans="1:3" x14ac:dyDescent="0.25">
      <c r="A14" s="41">
        <v>242431</v>
      </c>
      <c r="B14" s="39">
        <v>7303.92</v>
      </c>
    </row>
    <row r="15" spans="1:3" x14ac:dyDescent="0.25">
      <c r="A15" s="41">
        <v>242462</v>
      </c>
      <c r="B15" s="39">
        <v>7826.87</v>
      </c>
    </row>
    <row r="16" spans="1:3" x14ac:dyDescent="0.25">
      <c r="A16" s="41">
        <v>242492</v>
      </c>
      <c r="B16" s="39">
        <v>5276.35</v>
      </c>
    </row>
    <row r="17" spans="1:2" x14ac:dyDescent="0.25">
      <c r="A17" s="41">
        <v>242523</v>
      </c>
      <c r="B17" s="39">
        <v>5754.8204999999989</v>
      </c>
    </row>
    <row r="18" spans="1:2" x14ac:dyDescent="0.25">
      <c r="A18" s="41">
        <v>242554</v>
      </c>
      <c r="B18" s="39">
        <v>8675.7722999999987</v>
      </c>
    </row>
    <row r="19" spans="1:2" x14ac:dyDescent="0.25">
      <c r="A19" s="41">
        <v>242583</v>
      </c>
      <c r="B19" s="39">
        <v>10992.2904</v>
      </c>
    </row>
    <row r="20" spans="1:2" x14ac:dyDescent="0.25">
      <c r="A20" s="41">
        <v>242614</v>
      </c>
      <c r="B20" s="39">
        <v>11197.789199999999</v>
      </c>
    </row>
    <row r="21" spans="1:2" x14ac:dyDescent="0.25">
      <c r="A21" s="41">
        <v>242644</v>
      </c>
      <c r="B21" s="39">
        <v>12680.3547</v>
      </c>
    </row>
    <row r="22" spans="1:2" x14ac:dyDescent="0.25">
      <c r="A22" s="41">
        <v>242675</v>
      </c>
      <c r="B22" s="39">
        <v>11966.818499999998</v>
      </c>
    </row>
    <row r="23" spans="1:2" x14ac:dyDescent="0.25">
      <c r="A23" s="41">
        <v>242705</v>
      </c>
      <c r="B23" s="39">
        <v>12673.5453</v>
      </c>
    </row>
    <row r="24" spans="1:2" x14ac:dyDescent="0.25">
      <c r="A24" s="41">
        <v>242736</v>
      </c>
      <c r="B24" s="39">
        <v>11578.729499999999</v>
      </c>
    </row>
    <row r="25" spans="1:2" x14ac:dyDescent="0.25">
      <c r="A25" s="41">
        <v>242767</v>
      </c>
      <c r="B25" s="39">
        <v>12080.308499999999</v>
      </c>
    </row>
    <row r="26" spans="1:2" x14ac:dyDescent="0.25">
      <c r="A26" s="41">
        <v>242797</v>
      </c>
      <c r="B26" s="39">
        <v>7694.926199999999</v>
      </c>
    </row>
    <row r="27" spans="1:2" x14ac:dyDescent="0.25">
      <c r="A27" s="41">
        <v>242828</v>
      </c>
      <c r="B27" s="39">
        <v>7377.0020999999997</v>
      </c>
    </row>
    <row r="28" spans="1:2" x14ac:dyDescent="0.25">
      <c r="A28" s="41">
        <v>242858</v>
      </c>
      <c r="B28" s="39">
        <v>4467.3759</v>
      </c>
    </row>
    <row r="29" spans="1:2" x14ac:dyDescent="0.25">
      <c r="A29" s="41">
        <v>242889</v>
      </c>
      <c r="B29" s="39">
        <v>5683.8211999999994</v>
      </c>
    </row>
    <row r="30" spans="1:2" x14ac:dyDescent="0.25">
      <c r="A30" s="41">
        <v>242920</v>
      </c>
      <c r="B30" s="39">
        <v>5605.1332999999995</v>
      </c>
    </row>
    <row r="31" spans="1:2" x14ac:dyDescent="0.25">
      <c r="A31" s="41">
        <v>242948</v>
      </c>
      <c r="B31" s="39">
        <v>9869.1667999999991</v>
      </c>
    </row>
    <row r="32" spans="1:2" x14ac:dyDescent="0.25">
      <c r="A32" s="41">
        <v>242979</v>
      </c>
      <c r="B32" s="39">
        <v>9474.0175999999992</v>
      </c>
    </row>
    <row r="33" spans="1:2" x14ac:dyDescent="0.25">
      <c r="A33" s="41">
        <v>243009</v>
      </c>
      <c r="B33" s="39">
        <v>10193.273099999999</v>
      </c>
    </row>
    <row r="34" spans="1:2" x14ac:dyDescent="0.25">
      <c r="A34" s="41">
        <v>243040</v>
      </c>
      <c r="B34" s="39">
        <v>11655.177799999999</v>
      </c>
    </row>
    <row r="35" spans="1:2" x14ac:dyDescent="0.25">
      <c r="A35" s="41">
        <v>243070</v>
      </c>
      <c r="B35" s="39">
        <v>12756.363599999999</v>
      </c>
    </row>
    <row r="36" spans="1:2" x14ac:dyDescent="0.25">
      <c r="A36" s="41">
        <v>243101</v>
      </c>
      <c r="B36" s="39">
        <v>12409.711499999999</v>
      </c>
    </row>
    <row r="37" spans="1:2" x14ac:dyDescent="0.25">
      <c r="A37" s="41">
        <v>243132</v>
      </c>
      <c r="B37" s="39">
        <v>11181.7577</v>
      </c>
    </row>
    <row r="38" spans="1:2" x14ac:dyDescent="0.25">
      <c r="A38" s="41">
        <v>243162</v>
      </c>
      <c r="B38" s="39">
        <v>8044.43</v>
      </c>
    </row>
    <row r="39" spans="1:2" x14ac:dyDescent="0.25">
      <c r="A39" s="41">
        <v>243193</v>
      </c>
      <c r="B39" s="39">
        <v>8769.65</v>
      </c>
    </row>
    <row r="40" spans="1:2" x14ac:dyDescent="0.25">
      <c r="A40" s="41">
        <v>243223</v>
      </c>
      <c r="B40" s="39">
        <v>5354.7</v>
      </c>
    </row>
    <row r="41" spans="1:2" x14ac:dyDescent="0.25">
      <c r="A41" s="41">
        <v>243254</v>
      </c>
      <c r="B41" s="39">
        <v>3993.61</v>
      </c>
    </row>
    <row r="42" spans="1:2" x14ac:dyDescent="0.25">
      <c r="A42" s="41">
        <v>243285</v>
      </c>
      <c r="B42" s="39">
        <v>6220.98</v>
      </c>
    </row>
    <row r="43" spans="1:2" x14ac:dyDescent="0.25">
      <c r="A43" s="41">
        <v>243313</v>
      </c>
      <c r="B43" s="39">
        <v>7798.42</v>
      </c>
    </row>
    <row r="44" spans="1:2" x14ac:dyDescent="0.25">
      <c r="A44" s="41">
        <v>243344</v>
      </c>
      <c r="B44" s="39">
        <v>10758.05</v>
      </c>
    </row>
    <row r="45" spans="1:2" x14ac:dyDescent="0.25">
      <c r="A45" s="41">
        <v>243374</v>
      </c>
      <c r="B45" s="39">
        <v>10191.64</v>
      </c>
    </row>
    <row r="46" spans="1:2" x14ac:dyDescent="0.25">
      <c r="A46" s="41">
        <v>243405</v>
      </c>
      <c r="B46" s="39">
        <v>11919.31</v>
      </c>
    </row>
    <row r="47" spans="1:2" x14ac:dyDescent="0.25">
      <c r="A47" s="41">
        <v>243435</v>
      </c>
      <c r="B47" s="39">
        <v>10299.65</v>
      </c>
    </row>
    <row r="48" spans="1:2" x14ac:dyDescent="0.25">
      <c r="A48" s="41">
        <v>243466</v>
      </c>
      <c r="B48" s="39">
        <v>8892.67</v>
      </c>
    </row>
    <row r="49" spans="1:3" x14ac:dyDescent="0.25">
      <c r="A49" s="41">
        <v>243497</v>
      </c>
      <c r="B49" s="39">
        <v>9914.7099999999991</v>
      </c>
      <c r="C49" s="39">
        <v>9914.7099999999991</v>
      </c>
    </row>
    <row r="50" spans="1:3" x14ac:dyDescent="0.25">
      <c r="A50" s="41">
        <v>243527</v>
      </c>
      <c r="C50" s="39">
        <f t="shared" ref="C50:C61" si="0">_xlfn.FORECAST.ETS(A50,$B$2:$B$49,$A$2:$A$49,1,1)</f>
        <v>5235.8940690639611</v>
      </c>
    </row>
    <row r="51" spans="1:3" x14ac:dyDescent="0.25">
      <c r="A51" s="41">
        <v>243558</v>
      </c>
      <c r="C51" s="39">
        <f t="shared" si="0"/>
        <v>5374.4708858368904</v>
      </c>
    </row>
    <row r="52" spans="1:3" x14ac:dyDescent="0.25">
      <c r="A52" s="41">
        <v>243588</v>
      </c>
      <c r="C52" s="39">
        <f t="shared" si="0"/>
        <v>2630.9764701667909</v>
      </c>
    </row>
    <row r="53" spans="1:3" x14ac:dyDescent="0.25">
      <c r="A53" s="41">
        <v>243619</v>
      </c>
      <c r="C53" s="39">
        <f t="shared" si="0"/>
        <v>3476.7960648911871</v>
      </c>
    </row>
    <row r="54" spans="1:3" x14ac:dyDescent="0.25">
      <c r="A54" s="41">
        <v>243650</v>
      </c>
      <c r="C54" s="39">
        <f t="shared" si="0"/>
        <v>4854.7907537070332</v>
      </c>
    </row>
    <row r="55" spans="1:3" x14ac:dyDescent="0.25">
      <c r="A55" s="41">
        <v>243678</v>
      </c>
      <c r="C55" s="39">
        <f t="shared" si="0"/>
        <v>6926.0254600205253</v>
      </c>
    </row>
    <row r="56" spans="1:3" x14ac:dyDescent="0.25">
      <c r="A56" s="41">
        <v>243709</v>
      </c>
      <c r="C56" s="39">
        <f t="shared" si="0"/>
        <v>6987.7629324624158</v>
      </c>
    </row>
    <row r="57" spans="1:3" x14ac:dyDescent="0.25">
      <c r="A57" s="41">
        <v>243739</v>
      </c>
      <c r="C57" s="39">
        <f t="shared" si="0"/>
        <v>9548.8726414570883</v>
      </c>
    </row>
    <row r="58" spans="1:3" x14ac:dyDescent="0.25">
      <c r="A58" s="41">
        <v>243770</v>
      </c>
      <c r="C58" s="39">
        <f t="shared" si="0"/>
        <v>9862.2571013807756</v>
      </c>
    </row>
    <row r="59" spans="1:3" x14ac:dyDescent="0.25">
      <c r="A59" s="41">
        <v>243800</v>
      </c>
      <c r="C59" s="39">
        <f t="shared" si="0"/>
        <v>9956.3184760809254</v>
      </c>
    </row>
    <row r="60" spans="1:3" x14ac:dyDescent="0.25">
      <c r="A60" s="41">
        <v>243831</v>
      </c>
      <c r="C60" s="39">
        <f t="shared" si="0"/>
        <v>8059.4467485832674</v>
      </c>
    </row>
    <row r="61" spans="1:3" x14ac:dyDescent="0.25">
      <c r="A61" s="41">
        <v>243862</v>
      </c>
      <c r="C61" s="39">
        <f t="shared" si="0"/>
        <v>9571.9303972312428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N56"/>
  <sheetViews>
    <sheetView workbookViewId="0">
      <selection activeCell="A2" sqref="A2:XFD2"/>
    </sheetView>
  </sheetViews>
  <sheetFormatPr defaultRowHeight="13.2" x14ac:dyDescent="0.25"/>
  <cols>
    <col min="2" max="2" width="39.109375" customWidth="1"/>
    <col min="3" max="3" width="15" customWidth="1"/>
    <col min="4" max="4" width="13" customWidth="1"/>
    <col min="5" max="5" width="12.5546875" customWidth="1"/>
    <col min="6" max="6" width="11.44140625" customWidth="1"/>
    <col min="7" max="7" width="11.88671875" customWidth="1"/>
    <col min="8" max="8" width="13.5546875" customWidth="1"/>
    <col min="9" max="9" width="11.6640625" customWidth="1"/>
    <col min="11" max="11" width="12.5546875" customWidth="1"/>
    <col min="12" max="12" width="11.44140625" customWidth="1"/>
    <col min="13" max="13" width="11.5546875" customWidth="1"/>
    <col min="14" max="14" width="11" customWidth="1"/>
  </cols>
  <sheetData>
    <row r="2" spans="2:14" s="22" customFormat="1" x14ac:dyDescent="0.25"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1" t="s">
        <v>19</v>
      </c>
      <c r="H2" s="21" t="s">
        <v>20</v>
      </c>
      <c r="I2" s="21" t="s">
        <v>21</v>
      </c>
      <c r="J2" s="21" t="s">
        <v>22</v>
      </c>
      <c r="K2" s="21" t="s">
        <v>23</v>
      </c>
      <c r="L2" s="21" t="s">
        <v>24</v>
      </c>
      <c r="M2" s="21" t="s">
        <v>25</v>
      </c>
      <c r="N2" s="21" t="s">
        <v>26</v>
      </c>
    </row>
    <row r="3" spans="2:14" x14ac:dyDescent="0.25">
      <c r="B3" s="16" t="s">
        <v>27</v>
      </c>
      <c r="C3" s="16">
        <v>38828</v>
      </c>
      <c r="D3" s="16">
        <v>46813.599999999999</v>
      </c>
      <c r="E3" s="16">
        <v>36195.1</v>
      </c>
      <c r="F3" s="16">
        <v>38022.5</v>
      </c>
      <c r="G3" s="16">
        <v>32917.9</v>
      </c>
      <c r="H3" s="16">
        <v>31244</v>
      </c>
      <c r="I3" s="16">
        <v>13292.1</v>
      </c>
      <c r="J3" s="16">
        <v>15525</v>
      </c>
      <c r="K3" s="16">
        <v>27493.8</v>
      </c>
      <c r="L3" s="16">
        <v>61901.1</v>
      </c>
      <c r="M3" s="16">
        <v>57073.4</v>
      </c>
      <c r="N3" s="16">
        <v>61101.75</v>
      </c>
    </row>
    <row r="4" spans="2:14" x14ac:dyDescent="0.25">
      <c r="B4" s="16" t="s">
        <v>28</v>
      </c>
      <c r="C4" s="16">
        <v>3164.88</v>
      </c>
      <c r="D4" s="16">
        <v>3340.28</v>
      </c>
      <c r="E4" s="16">
        <v>2789.64</v>
      </c>
      <c r="F4" s="16">
        <v>3519.86</v>
      </c>
      <c r="G4" s="16">
        <v>3016.46</v>
      </c>
      <c r="H4" s="16">
        <v>1999.34</v>
      </c>
      <c r="I4" s="16">
        <v>1766.9</v>
      </c>
      <c r="J4" s="16">
        <v>1864.46</v>
      </c>
      <c r="K4" s="16">
        <v>2114.96</v>
      </c>
      <c r="L4" s="16">
        <v>3141.08</v>
      </c>
      <c r="M4" s="16">
        <v>3581</v>
      </c>
      <c r="N4" s="16">
        <v>3499.33</v>
      </c>
    </row>
    <row r="5" spans="2:14" x14ac:dyDescent="0.25">
      <c r="B5" s="16" t="s">
        <v>29</v>
      </c>
      <c r="C5" s="16">
        <v>33307.68</v>
      </c>
      <c r="D5" s="16">
        <v>32104</v>
      </c>
      <c r="E5" s="16">
        <v>26003.34</v>
      </c>
      <c r="F5" s="16">
        <v>28118.83</v>
      </c>
      <c r="G5" s="16">
        <v>32680.01</v>
      </c>
      <c r="H5" s="16">
        <v>22751.279999999999</v>
      </c>
      <c r="I5" s="16">
        <v>15231.68</v>
      </c>
      <c r="J5" s="16">
        <v>3456</v>
      </c>
      <c r="K5" s="16">
        <v>8859.07</v>
      </c>
      <c r="L5" s="16">
        <v>37360.18</v>
      </c>
      <c r="M5" s="16">
        <v>2293</v>
      </c>
      <c r="N5" s="16">
        <v>34896.620000000003</v>
      </c>
    </row>
    <row r="6" spans="2:14" x14ac:dyDescent="0.25">
      <c r="B6" s="16" t="s">
        <v>30</v>
      </c>
      <c r="C6" s="16">
        <v>3202.8</v>
      </c>
      <c r="D6" s="16">
        <v>4595.1000000000004</v>
      </c>
      <c r="E6" s="16">
        <v>3488.4</v>
      </c>
      <c r="F6" s="16">
        <v>3962.7</v>
      </c>
      <c r="G6" s="16">
        <v>3896.4</v>
      </c>
      <c r="H6" s="16">
        <v>4090.2</v>
      </c>
      <c r="I6" s="16">
        <v>2391.9</v>
      </c>
      <c r="J6" s="16">
        <v>2912</v>
      </c>
      <c r="K6" s="16">
        <v>3039.6</v>
      </c>
      <c r="L6" s="16">
        <v>5064.3</v>
      </c>
      <c r="M6" s="16">
        <v>5319.3</v>
      </c>
      <c r="N6" s="16">
        <v>5480</v>
      </c>
    </row>
    <row r="7" spans="2:14" x14ac:dyDescent="0.25">
      <c r="B7" s="16" t="s">
        <v>31</v>
      </c>
      <c r="C7" s="16">
        <v>5669.68</v>
      </c>
      <c r="D7" s="16">
        <v>6020.15</v>
      </c>
      <c r="E7" s="16">
        <v>5614.34</v>
      </c>
      <c r="F7" s="16">
        <v>4611.7299999999996</v>
      </c>
      <c r="G7" s="16">
        <v>4704.41</v>
      </c>
      <c r="H7" s="16">
        <v>5640.47</v>
      </c>
      <c r="I7" s="16">
        <v>3009.07</v>
      </c>
      <c r="J7" s="16">
        <v>3825.35</v>
      </c>
      <c r="K7" s="16">
        <v>4384.7299999999996</v>
      </c>
      <c r="L7" s="16">
        <v>8948.86</v>
      </c>
      <c r="M7" s="16">
        <v>7961.28</v>
      </c>
      <c r="N7" s="16">
        <v>8948.86</v>
      </c>
    </row>
    <row r="8" spans="2:14" x14ac:dyDescent="0.25">
      <c r="B8" s="16" t="s">
        <v>32</v>
      </c>
      <c r="C8" s="16">
        <v>3349.49</v>
      </c>
      <c r="D8" s="16">
        <v>5506.22</v>
      </c>
      <c r="E8" s="16">
        <v>2649.73</v>
      </c>
      <c r="F8" s="16">
        <v>2876.45</v>
      </c>
      <c r="G8" s="16">
        <v>3149</v>
      </c>
      <c r="H8" s="16">
        <v>2390</v>
      </c>
      <c r="I8" s="16">
        <v>1657</v>
      </c>
      <c r="J8" s="16">
        <v>2446.92</v>
      </c>
      <c r="K8" s="16">
        <v>3003</v>
      </c>
      <c r="L8" s="16">
        <v>4778</v>
      </c>
      <c r="M8" s="16">
        <v>4464.6099999999997</v>
      </c>
      <c r="N8" s="16">
        <v>4618.7299999999996</v>
      </c>
    </row>
    <row r="9" spans="2:14" x14ac:dyDescent="0.25">
      <c r="B9" s="16" t="s">
        <v>33</v>
      </c>
      <c r="C9" s="16">
        <v>2366.5</v>
      </c>
      <c r="D9" s="16">
        <v>2551.5</v>
      </c>
      <c r="E9" s="16">
        <v>2595</v>
      </c>
      <c r="F9" s="16">
        <v>2462</v>
      </c>
      <c r="G9" s="16">
        <v>2767.5</v>
      </c>
      <c r="H9" s="16">
        <v>2694</v>
      </c>
      <c r="I9" s="16">
        <v>1746.5</v>
      </c>
      <c r="J9" s="16">
        <v>1515</v>
      </c>
      <c r="K9" s="16">
        <v>1414.5</v>
      </c>
      <c r="L9" s="16">
        <v>2429.5</v>
      </c>
      <c r="M9" s="16">
        <v>2879.5</v>
      </c>
      <c r="N9" s="16">
        <v>2411</v>
      </c>
    </row>
    <row r="10" spans="2:14" x14ac:dyDescent="0.25">
      <c r="B10" s="16" t="s">
        <v>34</v>
      </c>
      <c r="C10" s="16">
        <v>10256.1</v>
      </c>
      <c r="D10" s="16">
        <v>10330.049999999999</v>
      </c>
      <c r="E10" s="16">
        <v>8188.05</v>
      </c>
      <c r="F10" s="16">
        <v>8756.7000000000007</v>
      </c>
      <c r="G10" s="16">
        <v>8513.43</v>
      </c>
      <c r="H10" s="16">
        <v>7839.72</v>
      </c>
      <c r="I10" s="16">
        <v>4189.6499999999996</v>
      </c>
      <c r="J10" s="16">
        <v>3881</v>
      </c>
      <c r="K10" s="16">
        <v>4630.8</v>
      </c>
      <c r="L10" s="16">
        <v>8843.4</v>
      </c>
      <c r="M10" s="16">
        <v>11893.2</v>
      </c>
      <c r="N10" s="16">
        <v>12625</v>
      </c>
    </row>
    <row r="11" spans="2:14" x14ac:dyDescent="0.25">
      <c r="B11" s="16" t="s">
        <v>35</v>
      </c>
      <c r="C11" s="16">
        <v>3677.96</v>
      </c>
      <c r="D11" s="16">
        <v>3677.96</v>
      </c>
      <c r="E11" s="16">
        <v>3131.24</v>
      </c>
      <c r="F11" s="16">
        <v>3530.52</v>
      </c>
      <c r="G11" s="16">
        <v>3558</v>
      </c>
      <c r="H11" s="16">
        <v>3817.44</v>
      </c>
      <c r="I11" s="16">
        <v>8342.08</v>
      </c>
      <c r="J11" s="16">
        <v>9384.02</v>
      </c>
      <c r="K11" s="16">
        <v>9036.08</v>
      </c>
      <c r="L11" s="16">
        <v>3520.8</v>
      </c>
      <c r="M11" s="16">
        <v>4209.08</v>
      </c>
      <c r="N11" s="16">
        <v>4062.52</v>
      </c>
    </row>
    <row r="12" spans="2:14" x14ac:dyDescent="0.25">
      <c r="B12" s="16" t="s">
        <v>36</v>
      </c>
      <c r="C12" s="16">
        <v>6797</v>
      </c>
      <c r="D12" s="16">
        <v>5412</v>
      </c>
      <c r="E12" s="16">
        <v>6164</v>
      </c>
      <c r="F12" s="16">
        <v>6181</v>
      </c>
      <c r="G12" s="16">
        <v>4996</v>
      </c>
      <c r="H12" s="16">
        <v>5286</v>
      </c>
      <c r="I12" s="16">
        <v>3628</v>
      </c>
      <c r="J12" s="16">
        <v>3388</v>
      </c>
      <c r="K12" s="16">
        <v>3525</v>
      </c>
      <c r="L12" s="16">
        <v>5925</v>
      </c>
      <c r="M12" s="16">
        <v>5402</v>
      </c>
      <c r="N12" s="16">
        <v>6181</v>
      </c>
    </row>
    <row r="13" spans="2:14" x14ac:dyDescent="0.25">
      <c r="B13" s="16" t="s">
        <v>37</v>
      </c>
      <c r="C13" s="16">
        <v>1961</v>
      </c>
      <c r="D13" s="16">
        <v>1930</v>
      </c>
      <c r="E13" s="16">
        <v>1934</v>
      </c>
      <c r="F13" s="16">
        <v>2084</v>
      </c>
      <c r="G13" s="16">
        <v>1861</v>
      </c>
      <c r="H13" s="16">
        <v>1906.5</v>
      </c>
      <c r="I13" s="16">
        <v>1503.5</v>
      </c>
      <c r="J13" s="16">
        <v>1188</v>
      </c>
      <c r="K13" s="16">
        <v>2422</v>
      </c>
      <c r="L13" s="16">
        <v>2692.5</v>
      </c>
      <c r="M13" s="16">
        <v>3246.5</v>
      </c>
      <c r="N13" s="16">
        <v>29640</v>
      </c>
    </row>
    <row r="14" spans="2:14" x14ac:dyDescent="0.25">
      <c r="B14" s="16" t="s">
        <v>38</v>
      </c>
      <c r="C14" s="16">
        <v>10374.6</v>
      </c>
      <c r="D14" s="16">
        <v>8893.81</v>
      </c>
      <c r="E14" s="16">
        <v>9343.86</v>
      </c>
      <c r="F14" s="16">
        <v>9560.11</v>
      </c>
      <c r="G14" s="16">
        <v>6724.8</v>
      </c>
      <c r="H14" s="16">
        <v>8520.02</v>
      </c>
      <c r="I14" s="16">
        <v>4947.74</v>
      </c>
      <c r="J14" s="16">
        <v>6006.96</v>
      </c>
      <c r="K14" s="16">
        <v>5588.54</v>
      </c>
      <c r="L14" s="16">
        <v>8074.08</v>
      </c>
      <c r="M14" s="16">
        <v>9589.36</v>
      </c>
      <c r="N14" s="16">
        <v>9513.26</v>
      </c>
    </row>
    <row r="15" spans="2:14" x14ac:dyDescent="0.25">
      <c r="B15" s="16" t="s">
        <v>39</v>
      </c>
      <c r="C15" s="16">
        <v>1866</v>
      </c>
      <c r="D15" s="16">
        <v>3012</v>
      </c>
      <c r="E15" s="16">
        <v>2607</v>
      </c>
      <c r="F15" s="16">
        <v>2328</v>
      </c>
      <c r="G15" s="16">
        <v>2889</v>
      </c>
      <c r="H15" s="16">
        <v>2307</v>
      </c>
      <c r="I15" s="16">
        <v>1416</v>
      </c>
      <c r="J15" s="16">
        <v>1980</v>
      </c>
      <c r="K15" s="16">
        <v>2085</v>
      </c>
      <c r="L15" s="16">
        <v>2958</v>
      </c>
      <c r="M15" s="16">
        <v>3369</v>
      </c>
      <c r="N15" s="16">
        <v>3234</v>
      </c>
    </row>
    <row r="16" spans="2:14" x14ac:dyDescent="0.25">
      <c r="B16" s="16" t="s">
        <v>40</v>
      </c>
      <c r="C16" s="16">
        <v>15598.83</v>
      </c>
      <c r="D16" s="16">
        <v>14498.93</v>
      </c>
      <c r="E16" s="16">
        <v>12176.74</v>
      </c>
      <c r="F16" s="16">
        <v>11379.21</v>
      </c>
      <c r="G16" s="16">
        <v>11123.21</v>
      </c>
      <c r="H16" s="16">
        <v>12827.44</v>
      </c>
      <c r="I16" s="16">
        <v>5280.07</v>
      </c>
      <c r="J16" s="16">
        <v>2640.28</v>
      </c>
      <c r="K16" s="16">
        <v>7914.39</v>
      </c>
      <c r="L16" s="16">
        <v>15825.32</v>
      </c>
      <c r="M16" s="16">
        <v>23026.2</v>
      </c>
      <c r="N16" s="16">
        <v>20327.240000000002</v>
      </c>
    </row>
    <row r="17" spans="2:14" x14ac:dyDescent="0.25">
      <c r="B17" s="16" t="s">
        <v>41</v>
      </c>
      <c r="C17" s="16">
        <v>3007</v>
      </c>
      <c r="D17" s="16">
        <v>3523.28</v>
      </c>
      <c r="E17" s="16">
        <v>3131.94</v>
      </c>
      <c r="F17" s="16">
        <v>3551.82</v>
      </c>
      <c r="G17" s="16">
        <v>3647.8</v>
      </c>
      <c r="H17" s="16">
        <v>3692.36</v>
      </c>
      <c r="I17" s="16">
        <v>2320.58</v>
      </c>
      <c r="J17" s="16">
        <v>2502.44</v>
      </c>
      <c r="K17" s="16">
        <v>2430.06</v>
      </c>
      <c r="L17" s="16">
        <v>5058.78</v>
      </c>
      <c r="M17" s="16">
        <v>4726</v>
      </c>
      <c r="N17" s="16">
        <v>5750</v>
      </c>
    </row>
    <row r="18" spans="2:14" x14ac:dyDescent="0.25">
      <c r="B18" s="16" t="s">
        <v>42</v>
      </c>
      <c r="C18" s="16">
        <v>4556.25</v>
      </c>
      <c r="D18" s="16">
        <v>4138.91</v>
      </c>
      <c r="E18" s="16">
        <v>4066.16</v>
      </c>
      <c r="F18" s="16">
        <v>4331.7299999999996</v>
      </c>
      <c r="G18" s="16">
        <v>4074.09</v>
      </c>
      <c r="H18" s="16">
        <v>4787.04</v>
      </c>
      <c r="I18" s="16">
        <v>3094.74</v>
      </c>
      <c r="J18" s="16">
        <v>2964.71</v>
      </c>
      <c r="K18" s="16">
        <v>2313.79</v>
      </c>
      <c r="L18" s="16">
        <v>4068.28</v>
      </c>
      <c r="M18" s="16">
        <v>5330.17</v>
      </c>
      <c r="N18" s="16">
        <v>5188.34</v>
      </c>
    </row>
    <row r="19" spans="2:14" x14ac:dyDescent="0.25">
      <c r="B19" s="16" t="s">
        <v>43</v>
      </c>
      <c r="C19" s="16">
        <v>2330</v>
      </c>
      <c r="D19" s="16">
        <v>2761</v>
      </c>
      <c r="E19" s="16">
        <v>3262</v>
      </c>
      <c r="F19" s="16">
        <v>2749</v>
      </c>
      <c r="G19" s="16">
        <v>2746</v>
      </c>
      <c r="H19" s="16">
        <v>2907</v>
      </c>
      <c r="I19" s="16">
        <v>1400</v>
      </c>
      <c r="J19" s="16">
        <v>1222</v>
      </c>
      <c r="K19" s="16">
        <v>1611</v>
      </c>
      <c r="L19" s="16">
        <v>2290</v>
      </c>
      <c r="M19" s="16">
        <v>3431</v>
      </c>
      <c r="N19" s="16">
        <v>3161</v>
      </c>
    </row>
    <row r="20" spans="2:14" x14ac:dyDescent="0.25">
      <c r="B20" s="16" t="s">
        <v>44</v>
      </c>
      <c r="C20" s="16">
        <v>1588</v>
      </c>
      <c r="D20" s="16">
        <v>1170</v>
      </c>
      <c r="E20" s="16">
        <v>1493</v>
      </c>
      <c r="F20" s="16">
        <v>1717</v>
      </c>
      <c r="G20" s="16">
        <v>1783</v>
      </c>
      <c r="H20" s="16">
        <v>1535</v>
      </c>
      <c r="I20" s="16">
        <v>1119</v>
      </c>
      <c r="J20" s="16">
        <v>1112</v>
      </c>
      <c r="K20" s="16">
        <v>925.5</v>
      </c>
      <c r="L20" s="16">
        <v>2017.3</v>
      </c>
      <c r="M20" s="16">
        <v>1851.4</v>
      </c>
      <c r="N20" s="16">
        <v>2044.4</v>
      </c>
    </row>
    <row r="21" spans="2:14" x14ac:dyDescent="0.25">
      <c r="B21" s="16" t="s">
        <v>45</v>
      </c>
      <c r="C21" s="16">
        <v>2874</v>
      </c>
      <c r="D21" s="16">
        <v>2666</v>
      </c>
      <c r="E21" s="16">
        <v>2892</v>
      </c>
      <c r="F21" s="16">
        <v>2551</v>
      </c>
      <c r="G21" s="16">
        <v>2642</v>
      </c>
      <c r="H21" s="16">
        <v>2887</v>
      </c>
      <c r="I21" s="16">
        <v>2116</v>
      </c>
      <c r="J21" s="16">
        <v>2095</v>
      </c>
      <c r="K21" s="16">
        <v>2171</v>
      </c>
      <c r="L21" s="16">
        <v>2704</v>
      </c>
      <c r="M21" s="16">
        <v>2790</v>
      </c>
      <c r="N21" s="16">
        <v>2914</v>
      </c>
    </row>
    <row r="22" spans="2:14" x14ac:dyDescent="0.25">
      <c r="B22" s="16" t="s">
        <v>46</v>
      </c>
      <c r="C22" s="16">
        <v>7949.73</v>
      </c>
      <c r="D22" s="16">
        <v>9031.02</v>
      </c>
      <c r="E22" s="16">
        <v>7089.95</v>
      </c>
      <c r="F22" s="16">
        <v>8385.7199999999993</v>
      </c>
      <c r="G22" s="16">
        <v>7305.64</v>
      </c>
      <c r="H22" s="16">
        <v>6390</v>
      </c>
      <c r="I22" s="16">
        <v>3266</v>
      </c>
      <c r="J22" s="16">
        <v>6049.69</v>
      </c>
      <c r="K22" s="16">
        <v>6103.26</v>
      </c>
      <c r="L22" s="16">
        <v>12188.41</v>
      </c>
      <c r="M22" s="16">
        <v>11833.2</v>
      </c>
      <c r="N22" s="16">
        <v>12303.17</v>
      </c>
    </row>
    <row r="23" spans="2:14" x14ac:dyDescent="0.25">
      <c r="B23" s="16" t="s">
        <v>47</v>
      </c>
      <c r="C23" s="16">
        <v>1067</v>
      </c>
      <c r="D23" s="16">
        <v>1828</v>
      </c>
      <c r="E23" s="16">
        <v>1767</v>
      </c>
      <c r="F23" s="16">
        <v>1618</v>
      </c>
      <c r="G23" s="16">
        <v>1562</v>
      </c>
      <c r="H23" s="16">
        <v>1463</v>
      </c>
      <c r="I23" s="16">
        <v>689</v>
      </c>
      <c r="J23" s="16">
        <v>805</v>
      </c>
      <c r="K23" s="16">
        <v>776</v>
      </c>
      <c r="L23" s="16">
        <v>2704</v>
      </c>
      <c r="M23" s="16">
        <v>2706</v>
      </c>
      <c r="N23" s="16">
        <v>2913</v>
      </c>
    </row>
    <row r="24" spans="2:14" x14ac:dyDescent="0.25">
      <c r="B24" s="16" t="s">
        <v>48</v>
      </c>
      <c r="C24" s="16">
        <v>27243</v>
      </c>
      <c r="D24" s="16">
        <v>24821</v>
      </c>
      <c r="E24" s="16">
        <v>16909</v>
      </c>
      <c r="F24" s="16">
        <v>24418</v>
      </c>
      <c r="G24" s="16">
        <v>21202</v>
      </c>
      <c r="H24" s="16">
        <v>18316</v>
      </c>
      <c r="I24" s="16">
        <v>8486</v>
      </c>
      <c r="J24" s="16">
        <v>11690</v>
      </c>
      <c r="K24" s="16">
        <v>17339</v>
      </c>
      <c r="L24" s="16">
        <v>37030</v>
      </c>
      <c r="M24" s="16">
        <v>36904</v>
      </c>
      <c r="N24" s="16">
        <v>41220</v>
      </c>
    </row>
    <row r="25" spans="2:14" x14ac:dyDescent="0.25">
      <c r="B25" s="16" t="s">
        <v>49</v>
      </c>
      <c r="C25" s="16">
        <v>6365.82</v>
      </c>
      <c r="D25" s="16">
        <v>5553.9</v>
      </c>
      <c r="E25" s="16">
        <v>4228.92</v>
      </c>
      <c r="F25" s="16">
        <v>5877.24</v>
      </c>
      <c r="G25" s="16">
        <v>5663.04</v>
      </c>
      <c r="H25" s="16">
        <v>4067.76</v>
      </c>
      <c r="I25" s="16">
        <v>3731.16</v>
      </c>
      <c r="J25" s="16">
        <v>2652</v>
      </c>
      <c r="K25" s="16">
        <v>3241.56</v>
      </c>
      <c r="L25" s="16">
        <v>4551.24</v>
      </c>
      <c r="M25" s="16">
        <v>6609.6</v>
      </c>
      <c r="N25" s="16">
        <v>7076.76</v>
      </c>
    </row>
    <row r="26" spans="2:14" x14ac:dyDescent="0.25">
      <c r="B26" s="16" t="s">
        <v>50</v>
      </c>
      <c r="C26" s="16">
        <v>5975.4</v>
      </c>
      <c r="D26" s="16">
        <v>6201.45</v>
      </c>
      <c r="E26" s="16">
        <v>5342.86</v>
      </c>
      <c r="F26" s="16">
        <v>5729.24</v>
      </c>
      <c r="G26" s="16">
        <v>6588.08</v>
      </c>
      <c r="H26" s="16">
        <v>5595.38</v>
      </c>
      <c r="I26" s="16">
        <v>4667.2700000000004</v>
      </c>
      <c r="J26" s="16">
        <v>3069.77</v>
      </c>
      <c r="K26" s="16">
        <v>4347.95</v>
      </c>
      <c r="L26" s="16">
        <v>6367.9</v>
      </c>
      <c r="M26" s="16">
        <v>7490.1</v>
      </c>
      <c r="N26" s="16">
        <v>8115.3</v>
      </c>
    </row>
    <row r="27" spans="2:14" x14ac:dyDescent="0.25">
      <c r="B27" s="16" t="s">
        <v>51</v>
      </c>
      <c r="C27" s="16">
        <v>2369.89</v>
      </c>
      <c r="D27" s="16">
        <v>1755</v>
      </c>
      <c r="E27" s="16">
        <v>1767.8</v>
      </c>
      <c r="F27" s="16">
        <v>2098.6</v>
      </c>
      <c r="G27" s="16">
        <v>2288.4</v>
      </c>
      <c r="H27" s="16">
        <v>1660.8</v>
      </c>
      <c r="I27" s="16">
        <v>1478.5</v>
      </c>
      <c r="J27" s="16">
        <v>902.4</v>
      </c>
      <c r="K27" s="16">
        <v>1487</v>
      </c>
      <c r="L27" s="16">
        <v>1891.2</v>
      </c>
      <c r="M27" s="16">
        <v>2412.9</v>
      </c>
      <c r="N27" s="16">
        <v>2286.1</v>
      </c>
    </row>
    <row r="28" spans="2:14" x14ac:dyDescent="0.25">
      <c r="B28" s="16" t="s">
        <v>52</v>
      </c>
      <c r="C28" s="16">
        <v>7781.08</v>
      </c>
      <c r="D28" s="16">
        <v>4929.47</v>
      </c>
      <c r="E28" s="16">
        <v>4929</v>
      </c>
      <c r="F28" s="16">
        <v>7102.97</v>
      </c>
      <c r="G28" s="16">
        <v>8085.43</v>
      </c>
      <c r="H28" s="16">
        <v>6360.36</v>
      </c>
      <c r="I28" s="16">
        <v>6632.05</v>
      </c>
      <c r="J28" s="16">
        <v>4390.3100000000004</v>
      </c>
      <c r="K28" s="16">
        <v>6147.9</v>
      </c>
      <c r="L28" s="16">
        <v>6131.07</v>
      </c>
      <c r="M28" s="16">
        <v>8444.17</v>
      </c>
      <c r="N28" s="16">
        <v>9615.4</v>
      </c>
    </row>
    <row r="29" spans="2:14" x14ac:dyDescent="0.25">
      <c r="B29" s="16" t="s">
        <v>53</v>
      </c>
      <c r="C29" s="16">
        <v>22947</v>
      </c>
      <c r="D29" s="16">
        <v>20819</v>
      </c>
      <c r="E29" s="16">
        <v>20567.990000000002</v>
      </c>
      <c r="F29" s="16">
        <v>23967</v>
      </c>
      <c r="G29" s="16">
        <v>21314</v>
      </c>
      <c r="H29" s="16">
        <v>16565</v>
      </c>
      <c r="I29" s="16">
        <v>11523</v>
      </c>
      <c r="J29" s="16">
        <v>12260</v>
      </c>
      <c r="K29" s="16">
        <v>16516</v>
      </c>
      <c r="L29" s="16">
        <v>40163</v>
      </c>
      <c r="M29" s="16">
        <v>40000</v>
      </c>
      <c r="N29" s="16">
        <v>43244</v>
      </c>
    </row>
    <row r="30" spans="2:14" x14ac:dyDescent="0.25">
      <c r="B30" s="16" t="s">
        <v>54</v>
      </c>
      <c r="C30" s="16">
        <v>1430.2</v>
      </c>
      <c r="D30" s="16">
        <v>1643.9</v>
      </c>
      <c r="E30" s="16">
        <v>1568.8</v>
      </c>
      <c r="F30" s="16">
        <v>1678.3</v>
      </c>
      <c r="G30" s="16">
        <v>1662.3</v>
      </c>
      <c r="H30" s="16">
        <v>1416.5</v>
      </c>
      <c r="I30" s="16">
        <v>515.5</v>
      </c>
      <c r="J30" s="16">
        <v>722</v>
      </c>
      <c r="K30" s="16">
        <v>752</v>
      </c>
      <c r="L30" s="16">
        <v>1330.4</v>
      </c>
      <c r="M30" s="16">
        <v>1819.1</v>
      </c>
      <c r="N30" s="16">
        <v>1919.5</v>
      </c>
    </row>
    <row r="31" spans="2:14" x14ac:dyDescent="0.25">
      <c r="B31" s="16" t="s">
        <v>55</v>
      </c>
      <c r="C31" s="16">
        <v>4565.03</v>
      </c>
      <c r="D31" s="16">
        <v>4979.3999999999996</v>
      </c>
      <c r="E31" s="16">
        <v>4665.22</v>
      </c>
      <c r="F31" s="16">
        <v>4496.25</v>
      </c>
      <c r="G31" s="16">
        <v>4681.12</v>
      </c>
      <c r="H31" s="16">
        <v>4769.09</v>
      </c>
      <c r="I31" s="16">
        <v>2234.41</v>
      </c>
      <c r="J31" s="16">
        <v>4039.86</v>
      </c>
      <c r="K31" s="16">
        <v>3689.95</v>
      </c>
      <c r="L31" s="16">
        <v>8148.68</v>
      </c>
      <c r="M31" s="16">
        <v>8845.85</v>
      </c>
      <c r="N31" s="16">
        <v>8923.98</v>
      </c>
    </row>
    <row r="32" spans="2:14" x14ac:dyDescent="0.25">
      <c r="B32" s="16" t="s">
        <v>56</v>
      </c>
      <c r="C32" s="16">
        <v>18266.3</v>
      </c>
      <c r="D32" s="16">
        <v>18901.759999999998</v>
      </c>
      <c r="E32" s="16">
        <v>15225.74</v>
      </c>
      <c r="F32" s="16">
        <v>16537.62</v>
      </c>
      <c r="G32" s="16">
        <v>17670.66</v>
      </c>
      <c r="H32" s="16">
        <v>17252</v>
      </c>
      <c r="I32" s="16">
        <v>5851.77</v>
      </c>
      <c r="J32" s="16">
        <v>7226.48</v>
      </c>
      <c r="K32" s="16">
        <v>7803.29</v>
      </c>
      <c r="L32" s="16">
        <v>24565.11</v>
      </c>
      <c r="M32" s="16">
        <v>28265.05</v>
      </c>
      <c r="N32" s="16">
        <v>28098.400000000001</v>
      </c>
    </row>
    <row r="33" spans="2:14" x14ac:dyDescent="0.25">
      <c r="B33" s="16" t="s">
        <v>57</v>
      </c>
      <c r="C33" s="16">
        <v>2647.72</v>
      </c>
      <c r="D33" s="16">
        <v>3346.48</v>
      </c>
      <c r="E33" s="16">
        <v>3041.32</v>
      </c>
      <c r="F33" s="16">
        <v>3004</v>
      </c>
      <c r="G33" s="16">
        <v>2819</v>
      </c>
      <c r="H33" s="16">
        <v>2394</v>
      </c>
      <c r="I33" s="16">
        <v>1466</v>
      </c>
      <c r="J33" s="16">
        <v>1433</v>
      </c>
      <c r="K33" s="16">
        <v>1522.6</v>
      </c>
      <c r="L33" s="16">
        <v>3626.8</v>
      </c>
      <c r="M33" s="16">
        <v>3894.6</v>
      </c>
      <c r="N33" s="16">
        <v>4278</v>
      </c>
    </row>
    <row r="34" spans="2:14" x14ac:dyDescent="0.25">
      <c r="B34" s="16" t="s">
        <v>58</v>
      </c>
      <c r="C34" s="16">
        <v>2203.6</v>
      </c>
      <c r="D34" s="16">
        <v>1794</v>
      </c>
      <c r="E34" s="16">
        <v>1667.6</v>
      </c>
      <c r="F34" s="16">
        <v>1633.6</v>
      </c>
      <c r="G34" s="16">
        <v>1403</v>
      </c>
      <c r="H34" s="16">
        <v>1382</v>
      </c>
      <c r="I34" s="16">
        <v>904.61</v>
      </c>
      <c r="J34" s="16">
        <v>837.8</v>
      </c>
      <c r="K34" s="16">
        <v>1101.5899999999999</v>
      </c>
      <c r="L34" s="16">
        <v>1397.6</v>
      </c>
      <c r="M34" s="16">
        <v>1820.4</v>
      </c>
      <c r="N34" s="16">
        <v>2000.19</v>
      </c>
    </row>
    <row r="35" spans="2:14" x14ac:dyDescent="0.25">
      <c r="B35" s="16" t="s">
        <v>59</v>
      </c>
      <c r="C35" s="16">
        <v>34.979999999999997</v>
      </c>
      <c r="D35" s="16">
        <v>38.82</v>
      </c>
      <c r="E35" s="16">
        <v>35.31</v>
      </c>
      <c r="F35" s="16">
        <v>31.3</v>
      </c>
      <c r="G35" s="16">
        <v>31.24</v>
      </c>
      <c r="H35" s="16">
        <v>33</v>
      </c>
      <c r="I35" s="16">
        <v>21.7</v>
      </c>
      <c r="J35" s="16">
        <v>25.75</v>
      </c>
      <c r="K35" s="16">
        <v>24.45</v>
      </c>
      <c r="L35" s="16">
        <v>39.1</v>
      </c>
      <c r="M35" s="16">
        <v>45.85</v>
      </c>
      <c r="N35" s="16">
        <v>48.45</v>
      </c>
    </row>
    <row r="36" spans="2:14" x14ac:dyDescent="0.25">
      <c r="B36" s="16" t="s">
        <v>60</v>
      </c>
      <c r="C36" s="16">
        <v>13075.16</v>
      </c>
      <c r="D36" s="16">
        <v>14134.4</v>
      </c>
      <c r="E36" s="16">
        <v>9695.4</v>
      </c>
      <c r="F36" s="16">
        <v>10964.08</v>
      </c>
      <c r="G36" s="16">
        <v>11459.92</v>
      </c>
      <c r="H36" s="16">
        <v>8179.6</v>
      </c>
      <c r="I36" s="16">
        <v>4733.84</v>
      </c>
      <c r="J36" s="16">
        <v>7294.44</v>
      </c>
      <c r="K36" s="16">
        <v>12274.84</v>
      </c>
      <c r="L36" s="16">
        <v>22254.92</v>
      </c>
      <c r="M36" s="16">
        <v>20993.96</v>
      </c>
      <c r="N36" s="16">
        <v>24163.56</v>
      </c>
    </row>
    <row r="37" spans="2:14" x14ac:dyDescent="0.25">
      <c r="B37" s="16" t="s">
        <v>61</v>
      </c>
      <c r="C37" s="16">
        <v>2225.7800000000002</v>
      </c>
      <c r="D37" s="16">
        <v>2757.97</v>
      </c>
      <c r="E37" s="16">
        <v>2192.1799999999998</v>
      </c>
      <c r="F37" s="16">
        <v>1945.05</v>
      </c>
      <c r="G37" s="16">
        <v>2045.98</v>
      </c>
      <c r="H37" s="16">
        <v>2251.98</v>
      </c>
      <c r="I37" s="16">
        <v>912.25</v>
      </c>
      <c r="J37" s="16">
        <v>668.2</v>
      </c>
      <c r="K37" s="16">
        <v>827.14</v>
      </c>
      <c r="L37" s="16">
        <v>1569.59</v>
      </c>
      <c r="M37" s="16">
        <v>2095.79</v>
      </c>
      <c r="N37" s="16">
        <v>2282.2399999999998</v>
      </c>
    </row>
    <row r="38" spans="2:14" x14ac:dyDescent="0.25">
      <c r="B38" s="16" t="s">
        <v>62</v>
      </c>
      <c r="C38" s="16">
        <v>3365</v>
      </c>
      <c r="D38" s="16">
        <v>2266</v>
      </c>
      <c r="E38" s="16">
        <v>2597</v>
      </c>
      <c r="F38" s="16">
        <v>2435</v>
      </c>
      <c r="G38" s="16">
        <v>2423</v>
      </c>
      <c r="H38" s="16">
        <v>3198</v>
      </c>
      <c r="I38" s="16">
        <v>1677</v>
      </c>
      <c r="J38" s="16">
        <v>1778</v>
      </c>
      <c r="K38" s="16">
        <v>1785</v>
      </c>
      <c r="L38" s="16">
        <v>3298</v>
      </c>
      <c r="M38" s="16">
        <v>4040.01</v>
      </c>
      <c r="N38" s="16">
        <v>4188</v>
      </c>
    </row>
    <row r="39" spans="2:14" x14ac:dyDescent="0.25">
      <c r="B39" s="16" t="s">
        <v>63</v>
      </c>
      <c r="C39" s="16">
        <v>2990</v>
      </c>
      <c r="D39" s="16">
        <v>2774.56</v>
      </c>
      <c r="E39" s="16">
        <v>2207.34</v>
      </c>
      <c r="F39" s="16">
        <v>2437.84</v>
      </c>
      <c r="G39" s="16">
        <v>2285.84</v>
      </c>
      <c r="H39" s="16">
        <v>2630.86</v>
      </c>
      <c r="I39" s="16">
        <v>1763.64</v>
      </c>
      <c r="J39" s="16">
        <v>2290.02</v>
      </c>
      <c r="K39" s="16">
        <v>2283.34</v>
      </c>
      <c r="L39" s="16">
        <v>3510.64</v>
      </c>
      <c r="M39" s="16">
        <v>4715.5</v>
      </c>
      <c r="N39" s="16">
        <v>3520.38</v>
      </c>
    </row>
    <row r="40" spans="2:14" x14ac:dyDescent="0.25">
      <c r="B40" s="16" t="s">
        <v>64</v>
      </c>
      <c r="C40" s="16">
        <v>1228</v>
      </c>
      <c r="D40" s="16">
        <v>988</v>
      </c>
      <c r="E40" s="16">
        <v>905</v>
      </c>
      <c r="F40" s="16">
        <v>1128</v>
      </c>
      <c r="G40" s="16">
        <v>1423</v>
      </c>
      <c r="H40" s="16">
        <v>931</v>
      </c>
      <c r="I40" s="16">
        <v>625</v>
      </c>
      <c r="J40" s="16">
        <v>722</v>
      </c>
      <c r="K40" s="16">
        <v>1074</v>
      </c>
      <c r="L40" s="16">
        <v>1240</v>
      </c>
      <c r="M40" s="16">
        <v>1346</v>
      </c>
      <c r="N40" s="16">
        <v>1414</v>
      </c>
    </row>
    <row r="41" spans="2:14" x14ac:dyDescent="0.25">
      <c r="B41" s="16" t="s">
        <v>65</v>
      </c>
      <c r="C41" s="16">
        <v>2183</v>
      </c>
      <c r="D41" s="16">
        <v>1698</v>
      </c>
      <c r="E41" s="16">
        <v>1794</v>
      </c>
      <c r="F41" s="16">
        <v>1631</v>
      </c>
      <c r="G41" s="16">
        <v>1568</v>
      </c>
      <c r="H41" s="16">
        <v>1683</v>
      </c>
      <c r="I41" s="16">
        <v>891</v>
      </c>
      <c r="J41" s="16">
        <v>746</v>
      </c>
      <c r="K41" s="16">
        <v>549</v>
      </c>
      <c r="L41" s="16">
        <v>1558</v>
      </c>
      <c r="M41" s="16">
        <v>2095</v>
      </c>
      <c r="N41" s="16">
        <v>2250</v>
      </c>
    </row>
    <row r="42" spans="2:14" x14ac:dyDescent="0.25">
      <c r="B42" s="16" t="s">
        <v>66</v>
      </c>
      <c r="C42" s="16">
        <v>6494.91</v>
      </c>
      <c r="D42" s="16">
        <v>4455.4399999999996</v>
      </c>
      <c r="E42" s="16">
        <v>4201.54</v>
      </c>
      <c r="F42" s="16">
        <v>3723.28</v>
      </c>
      <c r="G42" s="16">
        <v>4334.91</v>
      </c>
      <c r="H42" s="16">
        <v>4166.75</v>
      </c>
      <c r="I42" s="16">
        <v>1904.55</v>
      </c>
      <c r="J42" s="16">
        <v>2643.86</v>
      </c>
      <c r="K42" s="16">
        <v>1464.6</v>
      </c>
      <c r="L42" s="16">
        <v>6893.08</v>
      </c>
      <c r="M42" s="16">
        <v>10726.26</v>
      </c>
      <c r="N42" s="16">
        <v>7620.48</v>
      </c>
    </row>
    <row r="43" spans="2:14" x14ac:dyDescent="0.25">
      <c r="B43" s="16" t="s">
        <v>67</v>
      </c>
      <c r="C43" s="16">
        <v>3746</v>
      </c>
      <c r="D43" s="16">
        <v>2747</v>
      </c>
      <c r="E43" s="16">
        <v>2025</v>
      </c>
      <c r="F43" s="16">
        <v>2668</v>
      </c>
      <c r="G43" s="16">
        <v>1881</v>
      </c>
      <c r="H43" s="16">
        <v>2849</v>
      </c>
      <c r="I43" s="16">
        <v>2191</v>
      </c>
      <c r="J43" s="16">
        <v>2231</v>
      </c>
      <c r="K43" s="16">
        <v>3220</v>
      </c>
      <c r="L43" s="16">
        <v>4747</v>
      </c>
      <c r="M43" s="16">
        <v>3745</v>
      </c>
      <c r="N43" s="16">
        <v>3310</v>
      </c>
    </row>
    <row r="44" spans="2:14" x14ac:dyDescent="0.25">
      <c r="B44" s="16" t="s">
        <v>68</v>
      </c>
      <c r="C44" s="16">
        <v>2134</v>
      </c>
      <c r="D44" s="16">
        <v>1441</v>
      </c>
      <c r="E44" s="16">
        <v>1587</v>
      </c>
      <c r="F44" s="16">
        <v>1576.1</v>
      </c>
      <c r="G44" s="16">
        <v>1375.1</v>
      </c>
      <c r="H44" s="16">
        <v>1731.4</v>
      </c>
      <c r="I44" s="16">
        <v>944.4</v>
      </c>
      <c r="J44" s="16">
        <v>721</v>
      </c>
      <c r="K44" s="16">
        <v>895.5</v>
      </c>
      <c r="L44" s="16">
        <v>1634</v>
      </c>
      <c r="M44" s="16">
        <v>1923.7</v>
      </c>
      <c r="N44" s="16">
        <v>1740.4</v>
      </c>
    </row>
    <row r="45" spans="2:14" x14ac:dyDescent="0.25">
      <c r="B45" s="16" t="s">
        <v>69</v>
      </c>
      <c r="C45" s="16">
        <v>2152</v>
      </c>
      <c r="D45" s="16">
        <v>1448</v>
      </c>
      <c r="E45" s="16">
        <v>1677</v>
      </c>
      <c r="F45" s="16">
        <v>1448</v>
      </c>
      <c r="G45" s="16">
        <v>1502</v>
      </c>
      <c r="H45" s="16">
        <v>1896</v>
      </c>
      <c r="I45" s="16">
        <v>997</v>
      </c>
      <c r="J45" s="16">
        <v>1001</v>
      </c>
      <c r="K45" s="16">
        <v>1113</v>
      </c>
      <c r="L45" s="16">
        <v>1749</v>
      </c>
      <c r="M45" s="16">
        <v>2133</v>
      </c>
      <c r="N45" s="16">
        <v>2060</v>
      </c>
    </row>
    <row r="46" spans="2:14" x14ac:dyDescent="0.25">
      <c r="B46" s="16" t="s">
        <v>70</v>
      </c>
      <c r="C46" s="16">
        <v>8625.1200000000008</v>
      </c>
      <c r="D46" s="16">
        <v>7245.03</v>
      </c>
      <c r="E46" s="16">
        <v>5943.91</v>
      </c>
      <c r="F46" s="16">
        <v>5377.42</v>
      </c>
      <c r="G46" s="16">
        <v>7031.9</v>
      </c>
      <c r="H46" s="16">
        <v>6992.98</v>
      </c>
      <c r="I46" s="16">
        <v>2474.94</v>
      </c>
      <c r="J46" s="16">
        <v>2725.32</v>
      </c>
      <c r="K46" s="16">
        <v>4223.0200000000004</v>
      </c>
      <c r="L46" s="16">
        <v>5965.33</v>
      </c>
      <c r="M46" s="16">
        <v>8040.96</v>
      </c>
      <c r="N46" s="16">
        <v>8950.89</v>
      </c>
    </row>
    <row r="47" spans="2:14" x14ac:dyDescent="0.25">
      <c r="B47" s="16" t="s">
        <v>71</v>
      </c>
      <c r="C47" s="16">
        <v>5183.6400000000003</v>
      </c>
      <c r="D47" s="16">
        <v>3098.76</v>
      </c>
      <c r="E47" s="16">
        <v>4075.51</v>
      </c>
      <c r="F47" s="16">
        <v>3722.8</v>
      </c>
      <c r="G47" s="16">
        <v>3925.57</v>
      </c>
      <c r="H47" s="16">
        <v>4537.78</v>
      </c>
      <c r="I47" s="16">
        <v>3413.33</v>
      </c>
      <c r="J47" s="16">
        <v>3264.82</v>
      </c>
      <c r="K47" s="16">
        <v>3341.11</v>
      </c>
      <c r="L47" s="16">
        <v>5341.13</v>
      </c>
      <c r="M47" s="16">
        <v>5703.43</v>
      </c>
      <c r="N47" s="16">
        <v>5554.1</v>
      </c>
    </row>
    <row r="48" spans="2:14" x14ac:dyDescent="0.25">
      <c r="B48" s="16" t="s">
        <v>72</v>
      </c>
      <c r="C48" s="16">
        <v>2092</v>
      </c>
      <c r="D48" s="16">
        <v>3158</v>
      </c>
      <c r="E48" s="16">
        <v>2424</v>
      </c>
      <c r="F48" s="16">
        <v>3073</v>
      </c>
      <c r="G48" s="16">
        <v>2306</v>
      </c>
      <c r="H48" s="16">
        <v>2626</v>
      </c>
      <c r="I48" s="16">
        <v>1646</v>
      </c>
      <c r="J48" s="16">
        <v>2463</v>
      </c>
      <c r="K48" s="16">
        <v>3830</v>
      </c>
      <c r="L48" s="16">
        <v>5773</v>
      </c>
      <c r="M48" s="16">
        <v>6302.56</v>
      </c>
      <c r="N48" s="16">
        <v>5749.32</v>
      </c>
    </row>
    <row r="49" spans="2:14" x14ac:dyDescent="0.25">
      <c r="B49" s="16" t="s">
        <v>73</v>
      </c>
      <c r="C49" s="16">
        <v>2753.6</v>
      </c>
      <c r="D49" s="16">
        <v>2413.6</v>
      </c>
      <c r="E49" s="16">
        <v>2347.1999999999998</v>
      </c>
      <c r="F49" s="16">
        <v>2410.6999999999998</v>
      </c>
      <c r="G49" s="16">
        <v>2654.4</v>
      </c>
      <c r="H49" s="16">
        <v>3105.6</v>
      </c>
      <c r="I49" s="16">
        <v>1977.6</v>
      </c>
      <c r="J49" s="16">
        <v>1564.4</v>
      </c>
      <c r="K49" s="16">
        <v>1940</v>
      </c>
      <c r="L49" s="16">
        <v>3035.2</v>
      </c>
      <c r="M49" s="16">
        <v>3776</v>
      </c>
      <c r="N49" s="16">
        <v>3177.6</v>
      </c>
    </row>
    <row r="50" spans="2:14" x14ac:dyDescent="0.25">
      <c r="B50" s="16" t="s">
        <v>74</v>
      </c>
      <c r="C50" s="16">
        <v>913</v>
      </c>
      <c r="D50" s="16">
        <v>1494</v>
      </c>
      <c r="E50" s="16">
        <v>1647</v>
      </c>
      <c r="F50" s="16">
        <v>1669</v>
      </c>
      <c r="G50" s="16">
        <v>1229</v>
      </c>
      <c r="H50" s="16">
        <v>1334</v>
      </c>
      <c r="I50" s="16">
        <v>671</v>
      </c>
      <c r="J50" s="16">
        <v>816</v>
      </c>
      <c r="K50" s="16">
        <v>833</v>
      </c>
      <c r="L50" s="16">
        <v>1611</v>
      </c>
      <c r="M50" s="16">
        <v>1867</v>
      </c>
      <c r="N50" s="16">
        <v>1866</v>
      </c>
    </row>
    <row r="51" spans="2:14" x14ac:dyDescent="0.25">
      <c r="B51" s="16" t="s">
        <v>75</v>
      </c>
      <c r="C51" s="16">
        <v>1731.8</v>
      </c>
      <c r="D51" s="16">
        <v>1650</v>
      </c>
      <c r="E51" s="16">
        <v>1527</v>
      </c>
      <c r="F51" s="16">
        <v>1972.6</v>
      </c>
      <c r="G51" s="16">
        <v>1804.2</v>
      </c>
      <c r="H51" s="16">
        <v>1724.2</v>
      </c>
      <c r="I51" s="16">
        <v>1150</v>
      </c>
      <c r="J51" s="16">
        <v>1118.2</v>
      </c>
      <c r="K51" s="16">
        <v>903.8</v>
      </c>
      <c r="L51" s="16">
        <v>1842</v>
      </c>
      <c r="M51" s="16">
        <v>2051.1999999999998</v>
      </c>
      <c r="N51" s="16">
        <v>9585.7099999999991</v>
      </c>
    </row>
    <row r="52" spans="2:14" x14ac:dyDescent="0.25">
      <c r="B52" s="16" t="s">
        <v>76</v>
      </c>
      <c r="C52" s="16">
        <v>1937</v>
      </c>
      <c r="D52" s="16">
        <v>1653</v>
      </c>
      <c r="E52" s="16">
        <v>1916</v>
      </c>
      <c r="F52" s="16">
        <v>1583</v>
      </c>
      <c r="G52" s="16">
        <v>1470</v>
      </c>
      <c r="H52" s="16">
        <v>1452</v>
      </c>
      <c r="I52" s="16">
        <v>1039</v>
      </c>
      <c r="J52" s="16">
        <v>960</v>
      </c>
      <c r="K52" s="16">
        <v>928</v>
      </c>
      <c r="L52" s="16">
        <v>1687</v>
      </c>
      <c r="M52" s="16">
        <v>1491</v>
      </c>
      <c r="N52" s="16">
        <v>1876</v>
      </c>
    </row>
    <row r="53" spans="2:14" x14ac:dyDescent="0.25">
      <c r="B53" s="16" t="s">
        <v>77</v>
      </c>
      <c r="C53" s="16">
        <v>2238.9</v>
      </c>
      <c r="D53" s="16">
        <v>2456.67</v>
      </c>
      <c r="E53" s="16">
        <v>2242.98</v>
      </c>
      <c r="F53" s="16">
        <v>2382.5</v>
      </c>
      <c r="G53" s="16">
        <v>1949.5</v>
      </c>
      <c r="H53" s="16">
        <v>1974</v>
      </c>
      <c r="I53" s="16">
        <v>1788</v>
      </c>
      <c r="J53" s="16">
        <v>1981</v>
      </c>
      <c r="K53" s="16">
        <v>2348</v>
      </c>
      <c r="L53" s="16">
        <v>2979.5</v>
      </c>
      <c r="M53" s="16">
        <v>3814.5</v>
      </c>
      <c r="N53" s="16">
        <v>3706.5</v>
      </c>
    </row>
    <row r="54" spans="2:14" x14ac:dyDescent="0.25">
      <c r="B54" s="16" t="s">
        <v>78</v>
      </c>
      <c r="C54" s="16">
        <v>11081.8</v>
      </c>
      <c r="D54" s="16">
        <v>8557.9</v>
      </c>
      <c r="E54" s="16">
        <v>6339.41</v>
      </c>
      <c r="F54" s="16">
        <v>7328.09</v>
      </c>
      <c r="G54" s="16">
        <v>7534.64</v>
      </c>
      <c r="H54" s="16">
        <v>8498.5300000000007</v>
      </c>
      <c r="I54" s="16">
        <v>8409.49</v>
      </c>
      <c r="J54" s="16">
        <v>12159.53</v>
      </c>
      <c r="K54" s="16">
        <v>13524.28</v>
      </c>
      <c r="L54" s="16">
        <v>12974.09</v>
      </c>
      <c r="M54" s="16">
        <v>10196.23</v>
      </c>
      <c r="N54" s="16">
        <v>12759.9</v>
      </c>
    </row>
    <row r="55" spans="2:14" x14ac:dyDescent="0.25">
      <c r="C55" s="17">
        <f>SUM(C3:C53)</f>
        <v>330691.42999999993</v>
      </c>
      <c r="D55" s="17">
        <f t="shared" ref="D55:N55" si="0">SUM(D3:D53)</f>
        <v>326467.42</v>
      </c>
      <c r="E55" s="17">
        <f t="shared" si="0"/>
        <v>277537.11</v>
      </c>
      <c r="F55" s="17">
        <f t="shared" si="0"/>
        <v>301019.36999999994</v>
      </c>
      <c r="G55" s="17">
        <f t="shared" si="0"/>
        <v>292635.24000000005</v>
      </c>
      <c r="H55" s="17">
        <f t="shared" si="0"/>
        <v>270050.84999999998</v>
      </c>
      <c r="I55" s="17">
        <f t="shared" si="0"/>
        <v>160719.03000000003</v>
      </c>
      <c r="J55" s="17">
        <f t="shared" si="0"/>
        <v>161001.46</v>
      </c>
      <c r="K55" s="17">
        <f t="shared" si="0"/>
        <v>209648.72</v>
      </c>
      <c r="L55" s="17">
        <f t="shared" si="0"/>
        <v>414423.38</v>
      </c>
      <c r="M55" s="17">
        <f t="shared" si="0"/>
        <v>410387.69</v>
      </c>
      <c r="N55" s="17">
        <f t="shared" si="0"/>
        <v>490654.48</v>
      </c>
    </row>
    <row r="56" spans="2:14" x14ac:dyDescent="0.25">
      <c r="C56" s="92">
        <f>SUM(C55:E55)</f>
        <v>934695.95999999985</v>
      </c>
      <c r="D56" s="92"/>
      <c r="E56" s="92"/>
      <c r="F56" s="92">
        <f>SUM(F55:H55)</f>
        <v>863705.46</v>
      </c>
      <c r="G56" s="92"/>
      <c r="H56" s="92"/>
      <c r="I56" s="92">
        <f>SUM(I55:K55)</f>
        <v>531369.21</v>
      </c>
      <c r="J56" s="92"/>
      <c r="K56" s="92"/>
      <c r="L56" s="92">
        <f>SUM(L55:N55)</f>
        <v>1315465.55</v>
      </c>
      <c r="M56" s="92"/>
      <c r="N56" s="92"/>
    </row>
  </sheetData>
  <mergeCells count="4">
    <mergeCell ref="C56:E56"/>
    <mergeCell ref="F56:H56"/>
    <mergeCell ref="I56:K56"/>
    <mergeCell ref="L56:N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56"/>
  <sheetViews>
    <sheetView workbookViewId="0">
      <selection activeCell="A2" sqref="A2:XFD2"/>
    </sheetView>
  </sheetViews>
  <sheetFormatPr defaultRowHeight="13.2" x14ac:dyDescent="0.25"/>
  <cols>
    <col min="2" max="2" width="40.6640625" customWidth="1"/>
    <col min="3" max="3" width="12.88671875" customWidth="1"/>
    <col min="4" max="4" width="13.44140625" customWidth="1"/>
    <col min="5" max="5" width="11.6640625" customWidth="1"/>
    <col min="6" max="7" width="12.33203125" customWidth="1"/>
    <col min="8" max="8" width="13.33203125" customWidth="1"/>
    <col min="9" max="9" width="12.6640625" customWidth="1"/>
    <col min="10" max="10" width="12.5546875" customWidth="1"/>
    <col min="11" max="11" width="11.44140625" customWidth="1"/>
    <col min="12" max="12" width="11.109375" customWidth="1"/>
    <col min="13" max="14" width="11.44140625" customWidth="1"/>
  </cols>
  <sheetData>
    <row r="2" spans="2:14" s="22" customFormat="1" x14ac:dyDescent="0.25"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1" t="s">
        <v>19</v>
      </c>
      <c r="H2" s="21" t="s">
        <v>20</v>
      </c>
      <c r="I2" s="21" t="s">
        <v>21</v>
      </c>
      <c r="J2" s="21" t="s">
        <v>22</v>
      </c>
      <c r="K2" s="21" t="s">
        <v>23</v>
      </c>
      <c r="L2" s="21" t="s">
        <v>24</v>
      </c>
      <c r="M2" s="21" t="s">
        <v>25</v>
      </c>
      <c r="N2" s="21" t="s">
        <v>26</v>
      </c>
    </row>
    <row r="3" spans="2:14" x14ac:dyDescent="0.25">
      <c r="B3" s="16" t="s">
        <v>27</v>
      </c>
      <c r="C3" s="16">
        <v>203525.89</v>
      </c>
      <c r="D3" s="16">
        <v>226078.79</v>
      </c>
      <c r="E3" s="16">
        <v>182425.69</v>
      </c>
      <c r="F3" s="16">
        <v>194052.51</v>
      </c>
      <c r="G3" s="16">
        <v>166329.89000000001</v>
      </c>
      <c r="H3" s="16">
        <v>143324.45000000001</v>
      </c>
      <c r="I3" s="16">
        <v>58423.72</v>
      </c>
      <c r="J3" s="16">
        <v>68823.960000000006</v>
      </c>
      <c r="K3" s="16">
        <v>126220.44</v>
      </c>
      <c r="L3" s="16">
        <v>289766.61</v>
      </c>
      <c r="M3" s="16">
        <v>273856.09000000003</v>
      </c>
      <c r="N3" s="16">
        <v>304210.17</v>
      </c>
    </row>
    <row r="4" spans="2:14" x14ac:dyDescent="0.25">
      <c r="B4" s="16" t="s">
        <v>28</v>
      </c>
      <c r="C4" s="16">
        <v>13261.45</v>
      </c>
      <c r="D4" s="16">
        <v>13546.84</v>
      </c>
      <c r="E4" s="16">
        <v>11964.65</v>
      </c>
      <c r="F4" s="16">
        <v>15093.35</v>
      </c>
      <c r="G4" s="16">
        <v>13670.48</v>
      </c>
      <c r="H4" s="16">
        <v>9233.49</v>
      </c>
      <c r="I4" s="16">
        <v>8481.2199999999993</v>
      </c>
      <c r="J4" s="16">
        <v>9267.51</v>
      </c>
      <c r="K4" s="16">
        <v>10145.19</v>
      </c>
      <c r="L4" s="16">
        <v>13080.86</v>
      </c>
      <c r="M4" s="16">
        <v>14866.08</v>
      </c>
      <c r="N4" s="16">
        <v>14503.59</v>
      </c>
    </row>
    <row r="5" spans="2:14" x14ac:dyDescent="0.25">
      <c r="B5" s="16" t="s">
        <v>29</v>
      </c>
      <c r="C5" s="16">
        <v>147877.43</v>
      </c>
      <c r="D5" s="16">
        <v>148541.44</v>
      </c>
      <c r="E5" s="16">
        <v>121320.6</v>
      </c>
      <c r="F5" s="16">
        <v>123460.41</v>
      </c>
      <c r="G5" s="16">
        <v>155995.65</v>
      </c>
      <c r="H5" s="16">
        <v>97696.06</v>
      </c>
      <c r="I5" s="16">
        <v>66031.28</v>
      </c>
      <c r="J5" s="16">
        <v>102579.2</v>
      </c>
      <c r="K5" s="16">
        <v>8948.49</v>
      </c>
      <c r="L5" s="16">
        <v>170799.94</v>
      </c>
      <c r="M5" s="16">
        <v>174310.47</v>
      </c>
      <c r="N5" s="16">
        <v>170446.14</v>
      </c>
    </row>
    <row r="6" spans="2:14" x14ac:dyDescent="0.25">
      <c r="B6" s="16" t="s">
        <v>30</v>
      </c>
      <c r="C6" s="16">
        <v>13720</v>
      </c>
      <c r="D6" s="16">
        <v>18878.650000000001</v>
      </c>
      <c r="E6" s="16">
        <v>15075.11</v>
      </c>
      <c r="F6" s="16">
        <v>16399.21</v>
      </c>
      <c r="G6" s="16">
        <v>16612.57</v>
      </c>
      <c r="H6" s="16">
        <v>18097.919999999998</v>
      </c>
      <c r="I6" s="16">
        <v>9926.66</v>
      </c>
      <c r="J6" s="16">
        <v>12186.53</v>
      </c>
      <c r="K6" s="16">
        <v>13418.73</v>
      </c>
      <c r="L6" s="16">
        <v>22113.98</v>
      </c>
      <c r="M6" s="16">
        <v>22726.81</v>
      </c>
      <c r="N6" s="16">
        <v>22523.72</v>
      </c>
    </row>
    <row r="7" spans="2:14" x14ac:dyDescent="0.25">
      <c r="B7" s="16" t="s">
        <v>31</v>
      </c>
      <c r="C7" s="16">
        <v>32009.94</v>
      </c>
      <c r="D7" s="16">
        <v>29539.82</v>
      </c>
      <c r="E7" s="16">
        <v>24517.41</v>
      </c>
      <c r="F7" s="16">
        <v>21597</v>
      </c>
      <c r="G7" s="16">
        <v>21851.85</v>
      </c>
      <c r="H7" s="16">
        <v>25353.95</v>
      </c>
      <c r="I7" s="16">
        <v>13713.02</v>
      </c>
      <c r="J7" s="16">
        <v>18764.849999999999</v>
      </c>
      <c r="K7" s="16">
        <v>19396.16</v>
      </c>
      <c r="L7" s="16">
        <v>39507.370000000003</v>
      </c>
      <c r="M7" s="16">
        <v>36463.53</v>
      </c>
      <c r="N7" s="16">
        <v>40941.56</v>
      </c>
    </row>
    <row r="8" spans="2:14" x14ac:dyDescent="0.25">
      <c r="B8" s="16" t="s">
        <v>32</v>
      </c>
      <c r="C8" s="16">
        <v>17056.37</v>
      </c>
      <c r="D8" s="16">
        <v>23860.14</v>
      </c>
      <c r="E8" s="16">
        <v>12264.78</v>
      </c>
      <c r="F8" s="16">
        <v>13333.99</v>
      </c>
      <c r="G8" s="16">
        <v>14439.64</v>
      </c>
      <c r="H8" s="16">
        <v>11423.02</v>
      </c>
      <c r="I8" s="16">
        <v>7885.54</v>
      </c>
      <c r="J8" s="16">
        <v>12957.64</v>
      </c>
      <c r="K8" s="16">
        <v>14627.58</v>
      </c>
      <c r="L8" s="16">
        <v>22631.54</v>
      </c>
      <c r="M8" s="16">
        <v>21147.61</v>
      </c>
      <c r="N8" s="16">
        <v>20718.150000000001</v>
      </c>
    </row>
    <row r="9" spans="2:14" x14ac:dyDescent="0.25">
      <c r="B9" s="16" t="s">
        <v>33</v>
      </c>
      <c r="C9" s="16">
        <v>9937.5499999999993</v>
      </c>
      <c r="D9" s="16">
        <v>10688.3</v>
      </c>
      <c r="E9" s="16">
        <v>10864.82</v>
      </c>
      <c r="F9" s="16">
        <v>10325.1</v>
      </c>
      <c r="G9" s="16">
        <v>11564.84</v>
      </c>
      <c r="H9" s="16">
        <v>11266.58</v>
      </c>
      <c r="I9" s="16">
        <v>7421.54</v>
      </c>
      <c r="J9" s="16">
        <v>6287.62</v>
      </c>
      <c r="K9" s="16">
        <v>5892.02</v>
      </c>
      <c r="L9" s="16">
        <v>10193.23</v>
      </c>
      <c r="M9" s="16">
        <v>12019.35</v>
      </c>
      <c r="N9" s="16">
        <v>1096.71</v>
      </c>
    </row>
    <row r="10" spans="2:14" x14ac:dyDescent="0.25">
      <c r="B10" s="16" t="s">
        <v>34</v>
      </c>
      <c r="C10" s="16">
        <v>51268.81</v>
      </c>
      <c r="D10" s="16">
        <v>52579.65</v>
      </c>
      <c r="E10" s="16">
        <v>40813.1</v>
      </c>
      <c r="F10" s="16">
        <v>42657.38</v>
      </c>
      <c r="G10" s="16">
        <v>41868.39</v>
      </c>
      <c r="H10" s="16">
        <v>39683.360000000001</v>
      </c>
      <c r="I10" s="16">
        <v>17660.060000000001</v>
      </c>
      <c r="J10" s="16">
        <v>17208.810000000001</v>
      </c>
      <c r="K10" s="16">
        <v>22683.93</v>
      </c>
      <c r="L10" s="16">
        <v>45080.56</v>
      </c>
      <c r="M10" s="16">
        <v>54971.9</v>
      </c>
      <c r="N10" s="16">
        <v>58304.36</v>
      </c>
    </row>
    <row r="11" spans="2:14" x14ac:dyDescent="0.25">
      <c r="B11" s="16" t="s">
        <v>35</v>
      </c>
      <c r="C11" s="16">
        <v>20037</v>
      </c>
      <c r="D11" s="16">
        <v>19971.77</v>
      </c>
      <c r="E11" s="16">
        <v>15806.74</v>
      </c>
      <c r="F11" s="16">
        <v>17080.71</v>
      </c>
      <c r="G11" s="16">
        <v>16114.4</v>
      </c>
      <c r="H11" s="16">
        <v>17893.669999999998</v>
      </c>
      <c r="I11" s="16">
        <v>12148.46</v>
      </c>
      <c r="J11" s="16">
        <v>14149</v>
      </c>
      <c r="K11" s="16">
        <v>12628.33</v>
      </c>
      <c r="L11" s="16">
        <v>19239.47</v>
      </c>
      <c r="M11" s="16">
        <v>22740.14</v>
      </c>
      <c r="N11" s="16">
        <v>19872.54</v>
      </c>
    </row>
    <row r="12" spans="2:14" x14ac:dyDescent="0.25">
      <c r="B12" s="16" t="s">
        <v>36</v>
      </c>
      <c r="C12" s="16">
        <v>27750.41</v>
      </c>
      <c r="D12" s="16">
        <v>27699.43</v>
      </c>
      <c r="E12" s="16">
        <v>27606.1</v>
      </c>
      <c r="F12" s="16">
        <v>27603.98</v>
      </c>
      <c r="G12" s="16">
        <v>27751.06</v>
      </c>
      <c r="H12" s="16">
        <v>27715.07</v>
      </c>
      <c r="I12" s="16">
        <v>15065.88</v>
      </c>
      <c r="J12" s="16">
        <v>13551.28</v>
      </c>
      <c r="K12" s="16">
        <v>15097.22</v>
      </c>
      <c r="L12" s="16">
        <v>26892.05</v>
      </c>
      <c r="M12" s="16">
        <v>24752.720000000001</v>
      </c>
      <c r="N12" s="16">
        <v>26543.95</v>
      </c>
    </row>
    <row r="13" spans="2:14" x14ac:dyDescent="0.25">
      <c r="B13" s="16" t="s">
        <v>37</v>
      </c>
      <c r="C13" s="16">
        <v>8291.99</v>
      </c>
      <c r="D13" s="16">
        <v>8166.21</v>
      </c>
      <c r="E13" s="16">
        <v>8182.43</v>
      </c>
      <c r="F13" s="16">
        <v>8791.15</v>
      </c>
      <c r="G13" s="16">
        <v>7886.18</v>
      </c>
      <c r="H13" s="16">
        <v>8070.84</v>
      </c>
      <c r="I13" s="16">
        <v>6188.82</v>
      </c>
      <c r="J13" s="16">
        <v>5000.45</v>
      </c>
      <c r="K13" s="16">
        <v>9857.8799999999992</v>
      </c>
      <c r="L13" s="16">
        <v>11260.49</v>
      </c>
      <c r="M13" s="16">
        <v>13508.66</v>
      </c>
      <c r="N13" s="16">
        <v>12335.92</v>
      </c>
    </row>
    <row r="14" spans="2:14" x14ac:dyDescent="0.25">
      <c r="B14" s="16" t="s">
        <v>38</v>
      </c>
      <c r="C14" s="16">
        <v>10374.620000000001</v>
      </c>
      <c r="D14" s="16">
        <v>8893.81</v>
      </c>
      <c r="E14" s="16">
        <v>9343.86</v>
      </c>
      <c r="F14" s="16">
        <v>9560.11</v>
      </c>
      <c r="G14" s="16">
        <v>6724.8</v>
      </c>
      <c r="H14" s="16">
        <v>8520.02</v>
      </c>
      <c r="I14" s="16">
        <v>4947.74</v>
      </c>
      <c r="J14" s="16">
        <v>6006.96</v>
      </c>
      <c r="K14" s="16">
        <v>5588.54</v>
      </c>
      <c r="L14" s="16">
        <v>8074.08</v>
      </c>
      <c r="M14" s="16">
        <v>9589.36</v>
      </c>
      <c r="N14" s="16">
        <v>9513.26</v>
      </c>
    </row>
    <row r="15" spans="2:14" x14ac:dyDescent="0.25">
      <c r="B15" s="16" t="s">
        <v>39</v>
      </c>
      <c r="C15" s="16">
        <v>7906.48</v>
      </c>
      <c r="D15" s="16">
        <v>12557</v>
      </c>
      <c r="E15" s="16">
        <v>10913.52</v>
      </c>
      <c r="F15" s="16">
        <v>9781.32</v>
      </c>
      <c r="G15" s="16">
        <v>12057.9</v>
      </c>
      <c r="H15" s="16">
        <v>9696.09</v>
      </c>
      <c r="I15" s="16">
        <v>5897.92</v>
      </c>
      <c r="J15" s="16">
        <v>8369.1</v>
      </c>
      <c r="K15" s="16">
        <v>8531.5</v>
      </c>
      <c r="L15" s="16">
        <v>12337.89</v>
      </c>
      <c r="M15" s="16">
        <v>14005.78</v>
      </c>
      <c r="N15" s="16">
        <v>13429.21</v>
      </c>
    </row>
    <row r="16" spans="2:14" x14ac:dyDescent="0.25">
      <c r="B16" s="16" t="s">
        <v>40</v>
      </c>
      <c r="C16" s="16">
        <v>67879.58</v>
      </c>
      <c r="D16" s="16">
        <v>66963.56</v>
      </c>
      <c r="E16" s="16">
        <v>56792.4</v>
      </c>
      <c r="F16" s="16">
        <v>52807.19</v>
      </c>
      <c r="G16" s="16">
        <v>53194.9</v>
      </c>
      <c r="H16" s="16">
        <v>57968.31</v>
      </c>
      <c r="I16" s="16">
        <v>23628.58</v>
      </c>
      <c r="J16" s="16">
        <v>28461.84</v>
      </c>
      <c r="K16" s="16">
        <v>35358.6</v>
      </c>
      <c r="L16" s="16">
        <v>73779.100000000006</v>
      </c>
      <c r="M16" s="16">
        <v>97354.31</v>
      </c>
      <c r="N16" s="16">
        <v>89971.93</v>
      </c>
    </row>
    <row r="17" spans="2:14" x14ac:dyDescent="0.25">
      <c r="B17" s="16" t="s">
        <v>41</v>
      </c>
      <c r="C17" s="16">
        <v>12854.41</v>
      </c>
      <c r="D17" s="16">
        <v>15228.13</v>
      </c>
      <c r="E17" s="16">
        <v>13364.62</v>
      </c>
      <c r="F17" s="16">
        <v>14844</v>
      </c>
      <c r="G17" s="16">
        <v>15277.1</v>
      </c>
      <c r="H17" s="16">
        <v>15635.82</v>
      </c>
      <c r="I17" s="16">
        <v>10563.06</v>
      </c>
      <c r="J17" s="16">
        <v>10734.99</v>
      </c>
      <c r="K17" s="16">
        <v>11573.32</v>
      </c>
      <c r="L17" s="16">
        <v>20863.05</v>
      </c>
      <c r="M17" s="16">
        <v>19512.59</v>
      </c>
      <c r="N17" s="16">
        <v>23617.01</v>
      </c>
    </row>
    <row r="18" spans="2:14" x14ac:dyDescent="0.25">
      <c r="B18" s="16" t="s">
        <v>42</v>
      </c>
      <c r="C18" s="16">
        <v>20654.330000000002</v>
      </c>
      <c r="D18" s="16">
        <v>18180.98</v>
      </c>
      <c r="E18" s="16">
        <v>17395.490000000002</v>
      </c>
      <c r="F18" s="16">
        <v>18882.689999999999</v>
      </c>
      <c r="G18" s="16">
        <v>16696.330000000002</v>
      </c>
      <c r="H18" s="16">
        <v>20734.560000000001</v>
      </c>
      <c r="I18" s="16">
        <v>13080.32</v>
      </c>
      <c r="J18" s="16">
        <v>12860.39</v>
      </c>
      <c r="K18" s="16">
        <v>10018.73</v>
      </c>
      <c r="L18" s="16">
        <v>18826.23</v>
      </c>
      <c r="M18" s="16">
        <v>23564.95</v>
      </c>
      <c r="N18" s="16">
        <v>21342.720000000001</v>
      </c>
    </row>
    <row r="19" spans="2:14" x14ac:dyDescent="0.25">
      <c r="B19" s="16" t="s">
        <v>43</v>
      </c>
      <c r="C19" s="16">
        <v>9789.44</v>
      </c>
      <c r="D19" s="16">
        <v>11599.34</v>
      </c>
      <c r="E19" s="16">
        <v>13701.42</v>
      </c>
      <c r="F19" s="16">
        <v>11546.57</v>
      </c>
      <c r="G19" s="16">
        <v>11530.34</v>
      </c>
      <c r="H19" s="16">
        <v>12212.1</v>
      </c>
      <c r="I19" s="16">
        <v>5882.19</v>
      </c>
      <c r="J19" s="16">
        <v>5134.8</v>
      </c>
      <c r="K19" s="16">
        <v>6768.03</v>
      </c>
      <c r="L19" s="16">
        <v>9618.99</v>
      </c>
      <c r="M19" s="16">
        <v>14411.58</v>
      </c>
      <c r="N19" s="16">
        <v>13133.62</v>
      </c>
    </row>
    <row r="20" spans="2:14" x14ac:dyDescent="0.25">
      <c r="B20" s="16" t="s">
        <v>44</v>
      </c>
      <c r="C20" s="16">
        <v>11780.76</v>
      </c>
      <c r="D20" s="16">
        <v>10084.06</v>
      </c>
      <c r="E20" s="16">
        <v>11392.85</v>
      </c>
      <c r="F20" s="16">
        <v>12304.72</v>
      </c>
      <c r="G20" s="16">
        <v>12569.65</v>
      </c>
      <c r="H20" s="16">
        <v>11563.66</v>
      </c>
      <c r="I20" s="16">
        <v>9731.98</v>
      </c>
      <c r="J20" s="16">
        <v>9704.0400000000009</v>
      </c>
      <c r="K20" s="16">
        <v>3967.15</v>
      </c>
      <c r="L20" s="16">
        <v>8520.4599999999991</v>
      </c>
      <c r="M20" s="16">
        <v>7847.23</v>
      </c>
      <c r="N20" s="16">
        <v>8612.2800000000007</v>
      </c>
    </row>
    <row r="21" spans="2:14" x14ac:dyDescent="0.25">
      <c r="B21" s="16" t="s">
        <v>45</v>
      </c>
      <c r="C21" s="16">
        <v>11997.02</v>
      </c>
      <c r="D21" s="16">
        <v>11152.94</v>
      </c>
      <c r="E21" s="16">
        <v>12070.07</v>
      </c>
      <c r="F21" s="16">
        <v>10686.27</v>
      </c>
      <c r="G21" s="16">
        <v>11055.56</v>
      </c>
      <c r="H21" s="16">
        <v>12049.79</v>
      </c>
      <c r="I21" s="16">
        <v>8653.36</v>
      </c>
      <c r="J21" s="16">
        <v>8570.7099999999991</v>
      </c>
      <c r="K21" s="16">
        <v>8869.85</v>
      </c>
      <c r="L21" s="16">
        <v>11307.15</v>
      </c>
      <c r="M21" s="16">
        <v>12386.59</v>
      </c>
      <c r="N21" s="16">
        <v>12133.47</v>
      </c>
    </row>
    <row r="22" spans="2:14" x14ac:dyDescent="0.25">
      <c r="B22" s="16" t="s">
        <v>46</v>
      </c>
      <c r="C22" s="16">
        <v>41575.25</v>
      </c>
      <c r="D22" s="16">
        <v>42730.18</v>
      </c>
      <c r="E22" s="16">
        <v>36300.36</v>
      </c>
      <c r="F22" s="16">
        <v>40740</v>
      </c>
      <c r="G22" s="16">
        <v>37510.199999999997</v>
      </c>
      <c r="H22" s="16">
        <v>31494.13</v>
      </c>
      <c r="I22" s="16">
        <v>14810</v>
      </c>
      <c r="J22" s="16">
        <v>27928.67</v>
      </c>
      <c r="K22" s="16">
        <v>27701.200000000001</v>
      </c>
      <c r="L22" s="16">
        <v>55534.55</v>
      </c>
      <c r="M22" s="16">
        <v>55680.3</v>
      </c>
      <c r="N22" s="16">
        <v>44166.62</v>
      </c>
    </row>
    <row r="23" spans="2:14" x14ac:dyDescent="0.25">
      <c r="B23" s="16" t="s">
        <v>47</v>
      </c>
      <c r="C23" s="16">
        <v>4664.08</v>
      </c>
      <c r="D23" s="16">
        <v>7752.28</v>
      </c>
      <c r="E23" s="16">
        <v>7504.73</v>
      </c>
      <c r="F23" s="16">
        <v>6900.07</v>
      </c>
      <c r="G23" s="16">
        <v>6672.83</v>
      </c>
      <c r="H23" s="16">
        <v>6271.07</v>
      </c>
      <c r="I23" s="16">
        <v>3036.22</v>
      </c>
      <c r="J23" s="16">
        <v>3492.82</v>
      </c>
      <c r="K23" s="16">
        <v>3378.67</v>
      </c>
      <c r="L23" s="16">
        <v>11307.15</v>
      </c>
      <c r="M23" s="16">
        <v>11315.26</v>
      </c>
      <c r="N23" s="16">
        <v>12129.4</v>
      </c>
    </row>
    <row r="24" spans="2:14" x14ac:dyDescent="0.25">
      <c r="B24" s="16" t="s">
        <v>48</v>
      </c>
      <c r="C24" s="16">
        <v>120497.32</v>
      </c>
      <c r="D24" s="16">
        <v>122423.89</v>
      </c>
      <c r="E24" s="16">
        <v>77173.95</v>
      </c>
      <c r="F24" s="16">
        <v>115008.6</v>
      </c>
      <c r="G24" s="16">
        <v>99080.93</v>
      </c>
      <c r="H24" s="16">
        <v>84344.26</v>
      </c>
      <c r="I24" s="16">
        <v>33794.67</v>
      </c>
      <c r="J24" s="16">
        <v>45085.03</v>
      </c>
      <c r="K24" s="16">
        <v>76610</v>
      </c>
      <c r="L24" s="16">
        <v>162851.04</v>
      </c>
      <c r="M24" s="16">
        <v>191124.52</v>
      </c>
      <c r="N24" s="16">
        <v>187010.92</v>
      </c>
    </row>
    <row r="25" spans="2:14" x14ac:dyDescent="0.25">
      <c r="B25" s="16" t="s">
        <v>49</v>
      </c>
      <c r="C25" s="16">
        <v>28176.85</v>
      </c>
      <c r="D25" s="16">
        <v>24411.69</v>
      </c>
      <c r="E25" s="16">
        <v>19613.310000000001</v>
      </c>
      <c r="F25" s="16">
        <v>24836.67</v>
      </c>
      <c r="G25" s="16">
        <v>24912.65</v>
      </c>
      <c r="H25" s="16">
        <v>19138.13</v>
      </c>
      <c r="I25" s="16">
        <v>16418.95</v>
      </c>
      <c r="J25" s="16">
        <v>8935.27</v>
      </c>
      <c r="K25" s="16">
        <v>13055.74</v>
      </c>
      <c r="L25" s="16">
        <v>21949.38</v>
      </c>
      <c r="M25" s="16">
        <v>28753.31</v>
      </c>
      <c r="N25" s="16">
        <v>31320.68</v>
      </c>
    </row>
    <row r="26" spans="2:14" x14ac:dyDescent="0.25">
      <c r="B26" s="16" t="s">
        <v>50</v>
      </c>
      <c r="C26" s="16">
        <v>27238.21</v>
      </c>
      <c r="D26" s="16">
        <v>26961.26</v>
      </c>
      <c r="E26" s="16">
        <v>24124.11</v>
      </c>
      <c r="F26" s="16">
        <v>24232.76</v>
      </c>
      <c r="G26" s="16">
        <v>28939.7</v>
      </c>
      <c r="H26" s="16">
        <v>25176.21</v>
      </c>
      <c r="I26" s="16">
        <v>19637.27</v>
      </c>
      <c r="J26" s="16">
        <v>11996.08</v>
      </c>
      <c r="K26" s="16">
        <v>19881.36</v>
      </c>
      <c r="L26" s="16">
        <v>30531.38</v>
      </c>
      <c r="M26" s="16">
        <v>35044.58</v>
      </c>
      <c r="N26" s="16">
        <v>36290.410000000003</v>
      </c>
    </row>
    <row r="27" spans="2:14" x14ac:dyDescent="0.25">
      <c r="B27" s="16" t="s">
        <v>51</v>
      </c>
      <c r="C27" s="16">
        <v>9951.2999999999993</v>
      </c>
      <c r="D27" s="16">
        <v>7456.03</v>
      </c>
      <c r="E27" s="16">
        <v>7507.98</v>
      </c>
      <c r="F27" s="16">
        <v>8850.39</v>
      </c>
      <c r="G27" s="16">
        <v>9620.6200000000008</v>
      </c>
      <c r="H27" s="16">
        <v>7073.76</v>
      </c>
      <c r="I27" s="16">
        <v>6333.97</v>
      </c>
      <c r="J27" s="16">
        <v>3996.11</v>
      </c>
      <c r="K27" s="16">
        <v>6177.43</v>
      </c>
      <c r="L27" s="16">
        <v>8008.74</v>
      </c>
      <c r="M27" s="16">
        <v>10125.34</v>
      </c>
      <c r="N27" s="16">
        <v>9590.99</v>
      </c>
    </row>
    <row r="28" spans="2:14" x14ac:dyDescent="0.25">
      <c r="B28" s="16" t="s">
        <v>52</v>
      </c>
      <c r="C28" s="16">
        <v>7781.08</v>
      </c>
      <c r="D28" s="16">
        <v>4929.47</v>
      </c>
      <c r="E28" s="16">
        <v>4929</v>
      </c>
      <c r="F28" s="16">
        <v>7102.97</v>
      </c>
      <c r="G28" s="16">
        <v>8085.43</v>
      </c>
      <c r="H28" s="16">
        <v>6360.36</v>
      </c>
      <c r="I28" s="16">
        <v>6632.05</v>
      </c>
      <c r="J28" s="16">
        <v>4390.3100000000004</v>
      </c>
      <c r="K28" s="16">
        <v>6147.9</v>
      </c>
      <c r="L28" s="16">
        <v>6131.07</v>
      </c>
      <c r="M28" s="16">
        <v>8444.17</v>
      </c>
      <c r="N28" s="16">
        <v>9615.4</v>
      </c>
    </row>
    <row r="29" spans="2:14" x14ac:dyDescent="0.25">
      <c r="B29" s="16" t="s">
        <v>53</v>
      </c>
      <c r="C29" s="16">
        <v>110749.16</v>
      </c>
      <c r="D29" s="16">
        <v>100378.31</v>
      </c>
      <c r="E29" s="16">
        <v>127811.06</v>
      </c>
      <c r="F29" s="16">
        <v>96206.57</v>
      </c>
      <c r="G29" s="16">
        <v>100596.02</v>
      </c>
      <c r="H29" s="16">
        <v>73393.509999999995</v>
      </c>
      <c r="I29" s="16">
        <v>43384.72</v>
      </c>
      <c r="J29" s="16">
        <v>51123.68</v>
      </c>
      <c r="K29" s="16">
        <v>110765.47</v>
      </c>
      <c r="L29" s="16">
        <v>166726.13</v>
      </c>
      <c r="M29" s="16">
        <v>176104.21</v>
      </c>
      <c r="N29" s="16">
        <v>189205.39</v>
      </c>
    </row>
    <row r="30" spans="2:14" x14ac:dyDescent="0.25">
      <c r="B30" s="16" t="s">
        <v>54</v>
      </c>
      <c r="C30" s="16">
        <v>6137.98</v>
      </c>
      <c r="D30" s="16">
        <v>7005.18</v>
      </c>
      <c r="E30" s="16">
        <v>6700.41</v>
      </c>
      <c r="F30" s="16">
        <v>7144.78</v>
      </c>
      <c r="G30" s="16">
        <v>7079.85</v>
      </c>
      <c r="H30" s="16">
        <v>6082.36</v>
      </c>
      <c r="I30" s="16">
        <v>2426.0300000000002</v>
      </c>
      <c r="J30" s="16">
        <v>3166.1</v>
      </c>
      <c r="K30" s="16">
        <v>3284.21</v>
      </c>
      <c r="L30" s="16">
        <v>5732.96</v>
      </c>
      <c r="M30" s="16">
        <v>7716.16</v>
      </c>
      <c r="N30" s="16">
        <v>8106.54</v>
      </c>
    </row>
    <row r="31" spans="2:14" x14ac:dyDescent="0.25">
      <c r="B31" s="16" t="s">
        <v>55</v>
      </c>
      <c r="C31" s="16">
        <v>20349.29</v>
      </c>
      <c r="D31" s="16">
        <v>23348.23</v>
      </c>
      <c r="E31" s="16">
        <v>22171.16</v>
      </c>
      <c r="F31" s="16">
        <v>22233.03</v>
      </c>
      <c r="G31" s="16">
        <v>23393.34</v>
      </c>
      <c r="H31" s="16">
        <v>23116.5</v>
      </c>
      <c r="I31" s="16">
        <v>10368.89</v>
      </c>
      <c r="J31" s="16">
        <v>17808.53</v>
      </c>
      <c r="K31" s="16">
        <v>17372.189999999999</v>
      </c>
      <c r="L31" s="16">
        <v>38895.440000000002</v>
      </c>
      <c r="M31" s="16">
        <v>41943.38</v>
      </c>
      <c r="N31" s="16">
        <v>42795.05</v>
      </c>
    </row>
    <row r="32" spans="2:14" x14ac:dyDescent="0.25">
      <c r="B32" s="16" t="s">
        <v>56</v>
      </c>
      <c r="C32" s="16">
        <v>89558.21</v>
      </c>
      <c r="D32" s="16">
        <v>89187.41</v>
      </c>
      <c r="E32" s="16">
        <v>72155.789999999994</v>
      </c>
      <c r="F32" s="16">
        <v>70435.199999999997</v>
      </c>
      <c r="G32" s="16">
        <v>75260.92</v>
      </c>
      <c r="H32" s="16">
        <v>73477.77</v>
      </c>
      <c r="I32" s="16">
        <v>25254</v>
      </c>
      <c r="J32" s="16">
        <v>31628.02</v>
      </c>
      <c r="K32" s="16">
        <v>33098.39</v>
      </c>
      <c r="L32" s="16">
        <v>111055.89</v>
      </c>
      <c r="M32" s="16">
        <v>121751.73</v>
      </c>
      <c r="N32" s="16">
        <v>124714.36</v>
      </c>
    </row>
    <row r="33" spans="2:14" x14ac:dyDescent="0.25">
      <c r="B33" s="16" t="s">
        <v>57</v>
      </c>
      <c r="C33" s="16">
        <v>12783.25</v>
      </c>
      <c r="D33" s="16">
        <v>14388.03</v>
      </c>
      <c r="E33" s="16">
        <v>12676.02</v>
      </c>
      <c r="F33" s="16">
        <v>12524.57</v>
      </c>
      <c r="G33" s="16">
        <v>11773.84</v>
      </c>
      <c r="H33" s="16">
        <v>10049.15</v>
      </c>
      <c r="I33" s="16">
        <v>6094.74</v>
      </c>
      <c r="J33" s="16">
        <v>5964.84</v>
      </c>
      <c r="K33" s="16">
        <v>6317.55</v>
      </c>
      <c r="L33" s="16">
        <v>15051.94</v>
      </c>
      <c r="M33" s="16">
        <v>16138.7</v>
      </c>
      <c r="N33" s="16">
        <v>17656.580000000002</v>
      </c>
    </row>
    <row r="34" spans="2:14" x14ac:dyDescent="0.25">
      <c r="B34" s="16" t="s">
        <v>58</v>
      </c>
      <c r="C34" s="16">
        <v>9276.4699999999993</v>
      </c>
      <c r="D34" s="16">
        <v>7614.3</v>
      </c>
      <c r="E34" s="16">
        <v>7101.35</v>
      </c>
      <c r="F34" s="16">
        <v>6963.38</v>
      </c>
      <c r="G34" s="16">
        <v>6027.59</v>
      </c>
      <c r="H34" s="16">
        <v>5942.37</v>
      </c>
      <c r="I34" s="16">
        <v>3884.93</v>
      </c>
      <c r="J34" s="16">
        <v>3621.93</v>
      </c>
      <c r="K34" s="16">
        <v>4660.3100000000004</v>
      </c>
      <c r="L34" s="16">
        <v>6005.67</v>
      </c>
      <c r="M34" s="16">
        <v>7721.42</v>
      </c>
      <c r="N34" s="16">
        <v>8433.27</v>
      </c>
    </row>
    <row r="35" spans="2:14" x14ac:dyDescent="0.25">
      <c r="B35" s="16" t="s">
        <v>59</v>
      </c>
      <c r="C35" s="16">
        <v>6327.89</v>
      </c>
      <c r="D35" s="16">
        <v>7050.22</v>
      </c>
      <c r="E35" s="16">
        <v>6609.93</v>
      </c>
      <c r="F35" s="16">
        <v>5706.99</v>
      </c>
      <c r="G35" s="16">
        <v>5650.19</v>
      </c>
      <c r="H35" s="16">
        <v>5885.55</v>
      </c>
      <c r="I35" s="16">
        <v>3563.67</v>
      </c>
      <c r="J35" s="16">
        <v>4376.55</v>
      </c>
      <c r="K35" s="16">
        <v>4296.22</v>
      </c>
      <c r="L35" s="16">
        <v>6671.73</v>
      </c>
      <c r="M35" s="16">
        <v>8081.68</v>
      </c>
      <c r="N35" s="16">
        <v>8499.2999999999993</v>
      </c>
    </row>
    <row r="36" spans="2:14" x14ac:dyDescent="0.25">
      <c r="B36" s="16" t="s">
        <v>60</v>
      </c>
      <c r="C36" s="16">
        <v>63439.99</v>
      </c>
      <c r="D36" s="16">
        <v>66825</v>
      </c>
      <c r="E36" s="16">
        <v>45668.24</v>
      </c>
      <c r="F36" s="16">
        <v>51318.02</v>
      </c>
      <c r="G36" s="16">
        <v>55645.63</v>
      </c>
      <c r="H36" s="16">
        <v>43576.56</v>
      </c>
      <c r="I36" s="16">
        <v>19673.55</v>
      </c>
      <c r="J36" s="16">
        <v>32401.97</v>
      </c>
      <c r="K36" s="16">
        <v>57723.47</v>
      </c>
      <c r="L36" s="16">
        <v>104802.29</v>
      </c>
      <c r="M36" s="16">
        <v>97035.58</v>
      </c>
      <c r="N36" s="16">
        <v>109933.75</v>
      </c>
    </row>
    <row r="37" spans="2:14" x14ac:dyDescent="0.25">
      <c r="B37" s="16" t="s">
        <v>61</v>
      </c>
      <c r="C37" s="16">
        <v>9131.16</v>
      </c>
      <c r="D37" s="16">
        <v>11165.27</v>
      </c>
      <c r="E37" s="16">
        <v>8849.23</v>
      </c>
      <c r="F37" s="16">
        <v>8142</v>
      </c>
      <c r="G37" s="16">
        <v>8388.4</v>
      </c>
      <c r="H37" s="16">
        <v>9209.14</v>
      </c>
      <c r="I37" s="16">
        <v>3744.58</v>
      </c>
      <c r="J37" s="16">
        <v>2691.89</v>
      </c>
      <c r="K37" s="16">
        <v>3540.17</v>
      </c>
      <c r="L37" s="16">
        <v>6322.34</v>
      </c>
      <c r="M37" s="16">
        <v>8311.1200000000008</v>
      </c>
      <c r="N37" s="16">
        <v>9212</v>
      </c>
    </row>
    <row r="38" spans="2:14" x14ac:dyDescent="0.25">
      <c r="B38" s="16" t="s">
        <v>62</v>
      </c>
      <c r="C38" s="16">
        <v>13989.53</v>
      </c>
      <c r="D38" s="16">
        <v>9529.7099999999991</v>
      </c>
      <c r="E38" s="16">
        <v>10872.93</v>
      </c>
      <c r="F38" s="16">
        <v>10215.540000000001</v>
      </c>
      <c r="G38" s="16">
        <v>10166.82</v>
      </c>
      <c r="H38" s="16">
        <v>13311.75</v>
      </c>
      <c r="I38" s="16">
        <v>6925.25</v>
      </c>
      <c r="J38" s="16">
        <v>7323</v>
      </c>
      <c r="K38" s="16">
        <v>7350.45</v>
      </c>
      <c r="L38" s="16">
        <v>13717.66</v>
      </c>
      <c r="M38" s="16">
        <v>16728.8</v>
      </c>
      <c r="N38" s="16">
        <v>17292.45</v>
      </c>
    </row>
    <row r="39" spans="2:14" x14ac:dyDescent="0.25">
      <c r="B39" s="16" t="s">
        <v>63</v>
      </c>
      <c r="C39" s="16">
        <v>13737.97</v>
      </c>
      <c r="D39" s="16">
        <v>14240.43</v>
      </c>
      <c r="E39" s="16">
        <v>11289.36</v>
      </c>
      <c r="F39" s="16">
        <v>11260.74</v>
      </c>
      <c r="G39" s="16">
        <v>11279.61</v>
      </c>
      <c r="H39" s="16">
        <v>13633.66</v>
      </c>
      <c r="I39" s="16">
        <v>7927.76</v>
      </c>
      <c r="J39" s="16">
        <v>10447.43</v>
      </c>
      <c r="K39" s="16">
        <v>9982.35</v>
      </c>
      <c r="L39" s="16">
        <v>17276.939999999999</v>
      </c>
      <c r="M39" s="16">
        <v>22669.01</v>
      </c>
      <c r="N39" s="16">
        <v>16006.47</v>
      </c>
    </row>
    <row r="40" spans="2:14" x14ac:dyDescent="0.25">
      <c r="B40" s="16" t="s">
        <v>64</v>
      </c>
      <c r="C40" s="16">
        <v>5317.43</v>
      </c>
      <c r="D40" s="16">
        <v>4343.4799999999996</v>
      </c>
      <c r="E40" s="16">
        <v>4006.66</v>
      </c>
      <c r="F40" s="16">
        <v>4911.62</v>
      </c>
      <c r="G40" s="16">
        <v>6108.74</v>
      </c>
      <c r="H40" s="16">
        <v>4112.17</v>
      </c>
      <c r="I40" s="16">
        <v>2784.29</v>
      </c>
      <c r="J40" s="16">
        <v>3166.1</v>
      </c>
      <c r="K40" s="16">
        <v>4551.7</v>
      </c>
      <c r="L40" s="16">
        <v>5366.12</v>
      </c>
      <c r="M40" s="16">
        <v>5796.28</v>
      </c>
      <c r="N40" s="16">
        <v>6059.67</v>
      </c>
    </row>
    <row r="41" spans="2:14" x14ac:dyDescent="0.25">
      <c r="B41" s="16" t="s">
        <v>65</v>
      </c>
      <c r="C41" s="16">
        <v>9192.8799999999992</v>
      </c>
      <c r="D41" s="16">
        <v>7171.97</v>
      </c>
      <c r="E41" s="16">
        <v>7249.07</v>
      </c>
      <c r="F41" s="16">
        <v>6952.83</v>
      </c>
      <c r="G41" s="16">
        <v>6697.16</v>
      </c>
      <c r="H41" s="16">
        <v>7163.84</v>
      </c>
      <c r="I41" s="16">
        <v>3949.84</v>
      </c>
      <c r="J41" s="16">
        <v>3361.43</v>
      </c>
      <c r="K41" s="16">
        <v>2643.15</v>
      </c>
      <c r="L41" s="16">
        <v>6656.58</v>
      </c>
      <c r="M41" s="16">
        <v>8835.7800000000007</v>
      </c>
      <c r="N41" s="16">
        <v>9444.7999999999993</v>
      </c>
    </row>
    <row r="42" spans="2:14" x14ac:dyDescent="0.25">
      <c r="B42" s="16" t="s">
        <v>66</v>
      </c>
      <c r="C42" s="16">
        <v>18183.560000000001</v>
      </c>
      <c r="D42" s="16">
        <v>20230.75</v>
      </c>
      <c r="E42" s="16">
        <v>18773.759999999998</v>
      </c>
      <c r="F42" s="16">
        <v>16417.939999999999</v>
      </c>
      <c r="G42" s="16">
        <v>20403.38</v>
      </c>
      <c r="H42" s="16">
        <v>18599</v>
      </c>
      <c r="I42" s="16">
        <v>7581.1</v>
      </c>
      <c r="J42" s="16">
        <v>10874.21</v>
      </c>
      <c r="K42" s="16">
        <v>11721.06</v>
      </c>
      <c r="L42" s="16">
        <v>31864.53</v>
      </c>
      <c r="M42" s="16">
        <v>47726.92</v>
      </c>
      <c r="N42" s="16">
        <v>34588.33</v>
      </c>
    </row>
    <row r="43" spans="2:14" x14ac:dyDescent="0.25">
      <c r="B43" s="16" t="s">
        <v>67</v>
      </c>
      <c r="C43" s="16">
        <v>15538.43</v>
      </c>
      <c r="D43" s="16">
        <v>11481.65</v>
      </c>
      <c r="E43" s="16">
        <v>8551.7199999999993</v>
      </c>
      <c r="F43" s="16">
        <v>11161.05</v>
      </c>
      <c r="G43" s="16">
        <v>7967.34</v>
      </c>
      <c r="H43" s="16">
        <v>11895.56</v>
      </c>
      <c r="I43" s="16">
        <v>9225.35</v>
      </c>
      <c r="J43" s="16">
        <v>9106.0499999999993</v>
      </c>
      <c r="K43" s="16">
        <v>12999.09</v>
      </c>
      <c r="L43" s="16">
        <v>22584.54</v>
      </c>
      <c r="M43" s="16">
        <v>17396.23</v>
      </c>
      <c r="N43" s="16">
        <v>15518.15</v>
      </c>
    </row>
    <row r="44" spans="2:14" x14ac:dyDescent="0.25">
      <c r="B44" s="16" t="s">
        <v>68</v>
      </c>
      <c r="C44" s="16">
        <v>8496.92</v>
      </c>
      <c r="D44" s="16">
        <v>6181.8</v>
      </c>
      <c r="E44" s="16">
        <v>6774.29</v>
      </c>
      <c r="F44" s="16">
        <v>6730.04</v>
      </c>
      <c r="G44" s="16">
        <v>5914.37</v>
      </c>
      <c r="H44" s="16">
        <v>7360.26</v>
      </c>
      <c r="I44" s="16">
        <v>4166.55</v>
      </c>
      <c r="J44" s="16">
        <v>3162.17</v>
      </c>
      <c r="K44" s="16">
        <v>3968.11</v>
      </c>
      <c r="L44" s="16">
        <v>6965</v>
      </c>
      <c r="M44" s="16">
        <v>8140.62</v>
      </c>
      <c r="N44" s="16">
        <v>7381.33</v>
      </c>
    </row>
    <row r="45" spans="2:14" x14ac:dyDescent="0.25">
      <c r="B45" s="16" t="s">
        <v>69</v>
      </c>
      <c r="C45" s="16">
        <v>9067.09</v>
      </c>
      <c r="D45" s="16">
        <v>6210.19</v>
      </c>
      <c r="E45" s="16">
        <v>7139.51</v>
      </c>
      <c r="F45" s="16">
        <v>6210.19</v>
      </c>
      <c r="G45" s="16">
        <v>6429.33</v>
      </c>
      <c r="H45" s="16">
        <v>8028.22</v>
      </c>
      <c r="I45" s="16">
        <v>4248.6000000000004</v>
      </c>
      <c r="J45" s="16">
        <v>4264.34</v>
      </c>
      <c r="K45" s="16">
        <v>4705.21</v>
      </c>
      <c r="L45" s="16">
        <v>7431.67</v>
      </c>
      <c r="M45" s="16">
        <v>8989.98</v>
      </c>
      <c r="N45" s="16">
        <v>8691.64</v>
      </c>
    </row>
    <row r="46" spans="2:14" x14ac:dyDescent="0.25">
      <c r="B46" s="16" t="s">
        <v>70</v>
      </c>
      <c r="C46" s="16">
        <v>41632.15</v>
      </c>
      <c r="D46" s="16">
        <v>30637.78</v>
      </c>
      <c r="E46" s="16">
        <v>34922.82</v>
      </c>
      <c r="F46" s="16">
        <v>27785.17</v>
      </c>
      <c r="G46" s="16">
        <v>34913</v>
      </c>
      <c r="H46" s="16">
        <v>34024.47</v>
      </c>
      <c r="I46" s="16">
        <v>11587.31</v>
      </c>
      <c r="J46" s="16">
        <v>14811.23</v>
      </c>
      <c r="K46" s="16">
        <v>19785.740000000002</v>
      </c>
      <c r="L46" s="16">
        <v>30813.31</v>
      </c>
      <c r="M46" s="16">
        <v>39283.96</v>
      </c>
      <c r="N46" s="16">
        <v>43020.81</v>
      </c>
    </row>
    <row r="47" spans="2:14" x14ac:dyDescent="0.25">
      <c r="B47" s="16" t="s">
        <v>71</v>
      </c>
      <c r="C47" s="16">
        <v>24771.11</v>
      </c>
      <c r="D47" s="16">
        <v>15781.18</v>
      </c>
      <c r="E47" s="16">
        <v>18950.48</v>
      </c>
      <c r="F47" s="16">
        <v>17469.52</v>
      </c>
      <c r="G47" s="16">
        <v>17790.150000000001</v>
      </c>
      <c r="H47" s="16">
        <v>21125.84</v>
      </c>
      <c r="I47" s="16">
        <v>16054.08</v>
      </c>
      <c r="J47" s="16">
        <v>15669.11</v>
      </c>
      <c r="K47" s="16">
        <v>14844.18</v>
      </c>
      <c r="L47" s="16">
        <v>24490.11</v>
      </c>
      <c r="M47" s="16">
        <v>27604.5</v>
      </c>
      <c r="N47" s="16">
        <v>26986.48</v>
      </c>
    </row>
    <row r="48" spans="2:14" x14ac:dyDescent="0.25">
      <c r="B48" s="16" t="s">
        <v>72</v>
      </c>
      <c r="C48" s="16">
        <v>8824.4</v>
      </c>
      <c r="D48" s="16">
        <v>13150.33</v>
      </c>
      <c r="E48" s="16">
        <v>10172.5</v>
      </c>
      <c r="F48" s="16">
        <v>12804.58</v>
      </c>
      <c r="G48" s="16">
        <v>9692.85</v>
      </c>
      <c r="H48" s="16">
        <v>10990.62</v>
      </c>
      <c r="I48" s="16">
        <v>6804.07</v>
      </c>
      <c r="J48" s="16">
        <v>10020.870000000001</v>
      </c>
      <c r="K48" s="16">
        <v>15402.62</v>
      </c>
      <c r="L48" s="16">
        <v>23763.040000000001</v>
      </c>
      <c r="M48" s="16">
        <v>27303.89</v>
      </c>
      <c r="N48" s="16">
        <v>26382.51</v>
      </c>
    </row>
    <row r="49" spans="2:14" x14ac:dyDescent="0.25">
      <c r="B49" s="16" t="s">
        <v>73</v>
      </c>
      <c r="C49" s="16">
        <v>11508.43</v>
      </c>
      <c r="D49" s="16">
        <v>10128.67</v>
      </c>
      <c r="E49" s="16">
        <v>9859.2199999999993</v>
      </c>
      <c r="F49" s="16">
        <v>10118.950000000001</v>
      </c>
      <c r="G49" s="16">
        <v>11105.87</v>
      </c>
      <c r="H49" s="16">
        <v>12936.88</v>
      </c>
      <c r="I49" s="16">
        <v>8108.58</v>
      </c>
      <c r="J49" s="16">
        <v>6411.23</v>
      </c>
      <c r="K49" s="16">
        <v>7960.58</v>
      </c>
      <c r="L49" s="16">
        <v>12651</v>
      </c>
      <c r="M49" s="16">
        <v>15675.42</v>
      </c>
      <c r="N49" s="16">
        <v>13200.84</v>
      </c>
    </row>
    <row r="50" spans="2:14" x14ac:dyDescent="0.25">
      <c r="B50" s="16" t="s">
        <v>74</v>
      </c>
      <c r="C50" s="16">
        <v>4039.11</v>
      </c>
      <c r="D50" s="16">
        <v>6396.88</v>
      </c>
      <c r="E50" s="16">
        <v>7017.76</v>
      </c>
      <c r="F50" s="16">
        <v>7228.78</v>
      </c>
      <c r="G50" s="16">
        <v>5321.5</v>
      </c>
      <c r="H50" s="16">
        <v>5747.58</v>
      </c>
      <c r="I50" s="16">
        <v>2965.34</v>
      </c>
      <c r="J50" s="16">
        <v>3536.12</v>
      </c>
      <c r="K50" s="16">
        <v>3714.47</v>
      </c>
      <c r="L50" s="16">
        <v>6871.66</v>
      </c>
      <c r="M50" s="16">
        <v>7910.54</v>
      </c>
      <c r="N50" s="16">
        <v>7889.91</v>
      </c>
    </row>
    <row r="51" spans="2:14" x14ac:dyDescent="0.25">
      <c r="B51" s="16" t="s">
        <v>75</v>
      </c>
      <c r="C51" s="16">
        <v>7361.88</v>
      </c>
      <c r="D51" s="16">
        <v>7029.94</v>
      </c>
      <c r="E51" s="16">
        <v>6530.79</v>
      </c>
      <c r="F51" s="16">
        <v>8339.08</v>
      </c>
      <c r="G51" s="16">
        <v>7655.68</v>
      </c>
      <c r="H51" s="16">
        <v>7331.03</v>
      </c>
      <c r="I51" s="16">
        <v>4850</v>
      </c>
      <c r="J51" s="16">
        <v>4725.6899999999996</v>
      </c>
      <c r="K51" s="16">
        <v>3881.74</v>
      </c>
      <c r="L51" s="16">
        <v>7809.1</v>
      </c>
      <c r="M51" s="16">
        <v>8658.0300000000007</v>
      </c>
      <c r="N51" s="16">
        <v>9585.7099999999991</v>
      </c>
    </row>
    <row r="52" spans="2:14" x14ac:dyDescent="0.25">
      <c r="B52" s="16" t="s">
        <v>76</v>
      </c>
      <c r="C52" s="16">
        <v>8731.56</v>
      </c>
      <c r="D52" s="16">
        <v>7423.15</v>
      </c>
      <c r="E52" s="16">
        <v>8634.81</v>
      </c>
      <c r="F52" s="16">
        <v>7100.65</v>
      </c>
      <c r="G52" s="16">
        <v>6580</v>
      </c>
      <c r="H52" s="16">
        <v>6194.34</v>
      </c>
      <c r="I52" s="16">
        <v>4594.3900000000003</v>
      </c>
      <c r="J52" s="16">
        <v>4103.51</v>
      </c>
      <c r="K52" s="16">
        <v>3960.51</v>
      </c>
      <c r="L52" s="16">
        <v>7579</v>
      </c>
      <c r="M52" s="16">
        <v>6676.79</v>
      </c>
      <c r="N52" s="16">
        <v>8433.86</v>
      </c>
    </row>
    <row r="53" spans="2:14" x14ac:dyDescent="0.25">
      <c r="B53" s="16" t="s">
        <v>77</v>
      </c>
      <c r="C53" s="16">
        <v>8728.84</v>
      </c>
      <c r="D53" s="16">
        <v>10008.370000000001</v>
      </c>
      <c r="E53" s="16">
        <v>8920.4699999999993</v>
      </c>
      <c r="F53" s="16">
        <v>10002.48</v>
      </c>
      <c r="G53" s="16">
        <v>8245.32</v>
      </c>
      <c r="H53" s="16">
        <v>8344.75</v>
      </c>
      <c r="I53" s="16">
        <v>7364.22</v>
      </c>
      <c r="J53" s="16">
        <v>8121.96</v>
      </c>
      <c r="K53" s="16">
        <v>9566.6</v>
      </c>
      <c r="L53" s="16">
        <v>12425.16</v>
      </c>
      <c r="M53" s="16">
        <v>15813.65</v>
      </c>
      <c r="N53" s="16">
        <v>15342.46</v>
      </c>
    </row>
    <row r="54" spans="2:14" x14ac:dyDescent="0.25">
      <c r="B54" s="16" t="s">
        <v>78</v>
      </c>
      <c r="C54" s="16">
        <v>54115.55</v>
      </c>
      <c r="D54" s="16">
        <v>42368.639999999999</v>
      </c>
      <c r="E54" s="16">
        <v>33756.42</v>
      </c>
      <c r="F54" s="16">
        <v>38616.61</v>
      </c>
      <c r="G54" s="16">
        <v>42445.440000000002</v>
      </c>
      <c r="H54" s="16">
        <v>46065.84</v>
      </c>
      <c r="I54" s="16">
        <v>42474.98</v>
      </c>
      <c r="J54" s="16">
        <v>58494.3</v>
      </c>
      <c r="K54" s="16">
        <v>66744.600000000006</v>
      </c>
      <c r="L54" s="16">
        <v>61923.51</v>
      </c>
      <c r="M54" s="16">
        <v>51627.360000000001</v>
      </c>
      <c r="N54" s="16">
        <v>62520.11</v>
      </c>
    </row>
    <row r="55" spans="2:14" x14ac:dyDescent="0.25">
      <c r="C55" s="17">
        <f>SUM(C3:C53)</f>
        <v>1474732.2599999993</v>
      </c>
      <c r="D55" s="17">
        <f t="shared" ref="D55:N55" si="0">SUM(D3:D53)</f>
        <v>1477783.8899999997</v>
      </c>
      <c r="E55" s="17">
        <f t="shared" si="0"/>
        <v>1282378.4400000002</v>
      </c>
      <c r="F55" s="17">
        <f t="shared" si="0"/>
        <v>1313862.82</v>
      </c>
      <c r="G55" s="17">
        <f t="shared" si="0"/>
        <v>1318100.7900000003</v>
      </c>
      <c r="H55" s="17">
        <f t="shared" si="0"/>
        <v>1179529.5600000005</v>
      </c>
      <c r="I55" s="17">
        <f t="shared" si="0"/>
        <v>633526.31999999983</v>
      </c>
      <c r="J55" s="17">
        <f t="shared" si="0"/>
        <v>748331.93000000017</v>
      </c>
      <c r="K55" s="17">
        <f t="shared" si="0"/>
        <v>880639.5299999998</v>
      </c>
      <c r="L55" s="17">
        <f t="shared" si="0"/>
        <v>1829736.1699999997</v>
      </c>
      <c r="M55" s="17">
        <f t="shared" si="0"/>
        <v>1980537.6099999996</v>
      </c>
      <c r="N55" s="17">
        <f t="shared" si="0"/>
        <v>1997756.39</v>
      </c>
    </row>
    <row r="56" spans="2:14" x14ac:dyDescent="0.25">
      <c r="C56" s="92">
        <f>SUM(C55:E55)</f>
        <v>4234894.5899999989</v>
      </c>
      <c r="D56" s="92"/>
      <c r="E56" s="92"/>
      <c r="F56" s="92">
        <f>SUM(F55:H55)</f>
        <v>3811493.1700000009</v>
      </c>
      <c r="G56" s="92"/>
      <c r="H56" s="92"/>
      <c r="I56" s="92">
        <f>SUM(I55:K55)</f>
        <v>2262497.7799999998</v>
      </c>
      <c r="J56" s="92"/>
      <c r="K56" s="92"/>
      <c r="L56" s="92">
        <f>SUM(L55:N55)</f>
        <v>5808030.169999999</v>
      </c>
      <c r="M56" s="92"/>
      <c r="N56" s="92"/>
    </row>
  </sheetData>
  <mergeCells count="4">
    <mergeCell ref="C56:E56"/>
    <mergeCell ref="F56:H56"/>
    <mergeCell ref="I56:K56"/>
    <mergeCell ref="L56:N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2</vt:i4>
      </vt:variant>
    </vt:vector>
  </HeadingPairs>
  <TitlesOfParts>
    <vt:vector size="18" baseType="lpstr">
      <vt:lpstr>ค่าน้ำมัน Regression</vt:lpstr>
      <vt:lpstr>ข้อมูลค่าไฟฟ้า</vt:lpstr>
      <vt:lpstr>ประมาณการค่าไฟฟ้า</vt:lpstr>
      <vt:lpstr>Time-Series ค่าไฟฟ้ารวม</vt:lpstr>
      <vt:lpstr>หน่วยไฟฟ้า สพม.นครพนม</vt:lpstr>
      <vt:lpstr>Forecast ไฟฟ้าฐาน</vt:lpstr>
      <vt:lpstr>Forecast หน่วยไฟฟ้า</vt:lpstr>
      <vt:lpstr>หน่วยไฟฟ้า ปีงบประมาณ 2563</vt:lpstr>
      <vt:lpstr>ค่าไฟฟ้า ปีงบประมาณ 2563</vt:lpstr>
      <vt:lpstr>หน่วยไฟฟ้า ปีงบประมาณ 2564</vt:lpstr>
      <vt:lpstr>ค่าไฟฟ้า ปีงบประมาณ 2564</vt:lpstr>
      <vt:lpstr>หน่วยไฟฟ้า ปีงบประมาณ 2565</vt:lpstr>
      <vt:lpstr>ค่าไฟฟ้า ปีงบประมาณ 2565</vt:lpstr>
      <vt:lpstr>หน่วยไฟฟ้า ปีงบประมาณ 2566</vt:lpstr>
      <vt:lpstr>ค่าไฟฟ้า ปีงบประมาณ 2566</vt:lpstr>
      <vt:lpstr>อื่นๆ</vt:lpstr>
      <vt:lpstr>ข้อมูลค่าไฟฟ้า!Print_Area</vt:lpstr>
      <vt:lpstr>ประมาณการค่าไฟฟ้า!Print_Area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2023-02-04T16:55:57Z</cp:lastPrinted>
  <dcterms:modified xsi:type="dcterms:W3CDTF">2023-10-04T08:18:33Z</dcterms:modified>
</cp:coreProperties>
</file>